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210" windowHeight="9810" tabRatio="294" activeTab="0"/>
  </bookViews>
  <sheets>
    <sheet name="Itinerary" sheetId="1" r:id="rId1"/>
    <sheet name="Miles by date" sheetId="2" r:id="rId2"/>
    <sheet name="Miles by destination" sheetId="3" r:id="rId3"/>
  </sheets>
  <definedNames/>
  <calcPr fullCalcOnLoad="1"/>
</workbook>
</file>

<file path=xl/sharedStrings.xml><?xml version="1.0" encoding="utf-8"?>
<sst xmlns="http://schemas.openxmlformats.org/spreadsheetml/2006/main" count="359" uniqueCount="191">
  <si>
    <t>miles</t>
  </si>
  <si>
    <t>cum</t>
  </si>
  <si>
    <t>SAT</t>
  </si>
  <si>
    <t>THU</t>
  </si>
  <si>
    <t>FRI</t>
  </si>
  <si>
    <t>SUN</t>
  </si>
  <si>
    <t>MON</t>
  </si>
  <si>
    <t>TUE</t>
  </si>
  <si>
    <t>WED</t>
  </si>
  <si>
    <t>Phoenix, AZ</t>
  </si>
  <si>
    <t>Morehead City, NC</t>
  </si>
  <si>
    <t>Clarkston, WA</t>
  </si>
  <si>
    <t>Sagle, ID</t>
  </si>
  <si>
    <t>El Segundo, CA</t>
  </si>
  <si>
    <t>Las Cruces, NM</t>
  </si>
  <si>
    <t>Alpine, TX</t>
  </si>
  <si>
    <t>Carrizo Springs, TX</t>
  </si>
  <si>
    <t>Destination</t>
  </si>
  <si>
    <t>note</t>
  </si>
  <si>
    <t>Carrabelle, FL</t>
  </si>
  <si>
    <t>Spring Hill, FL</t>
  </si>
  <si>
    <t>Key West, FL</t>
  </si>
  <si>
    <t>Jacksonville, FL</t>
  </si>
  <si>
    <t>DATE</t>
  </si>
  <si>
    <t>Eastport, ME</t>
  </si>
  <si>
    <t>St Johnsbury, VT</t>
  </si>
  <si>
    <t>Suttons Bay, MI</t>
  </si>
  <si>
    <t>Fairhope, AL</t>
  </si>
  <si>
    <t>Beaumont, TX</t>
  </si>
  <si>
    <t>Pasadena, MD</t>
  </si>
  <si>
    <t>http://maps.google.com/maps?f=d&amp;source=s_d&amp;saddr=Jacksonville,+FL&amp;daddr=Savannah,+GA+to:Charleston,+SC+to:Myrtle+Beach,+SC+to:202+Neuse+Ave,+Morehead+City,+NC+28557+to:Oxford,+MD+to:8126+Forest+Glen+Dr,+Pasadena,+MD&amp;hl=en&amp;geocode=&amp;mra=ls&amp;sll=34.51122,-78.60785&amp;sspn=8.884773,14.0625&amp;ie=UTF8&amp;ll=36.137875,-77.76123&amp;spn=8.707945,14.0625&amp;t=h&amp;z=6</t>
  </si>
  <si>
    <t>miles/day</t>
  </si>
  <si>
    <t>overall average</t>
  </si>
  <si>
    <t>lay days</t>
  </si>
  <si>
    <t>map link</t>
  </si>
  <si>
    <t>Slidell, LA</t>
  </si>
  <si>
    <t>USA 2009 Motorcycle Tour itinerary</t>
  </si>
  <si>
    <t>Bozeman, MT</t>
  </si>
  <si>
    <t>Wind Song</t>
  </si>
  <si>
    <t>Commencement</t>
  </si>
  <si>
    <t>NOTES</t>
  </si>
  <si>
    <t>via Perry (83), Sumner (93), Crystal River (49)</t>
  </si>
  <si>
    <t>via Pensacola (56), Apalachicola (165)</t>
  </si>
  <si>
    <t>via Galveston (227), Port Bolivar (11)</t>
  </si>
  <si>
    <t>via Lafayette (130), Morgan City (68)</t>
  </si>
  <si>
    <t>PU Lynn @ MOB</t>
  </si>
  <si>
    <t>Lynn to JAX</t>
  </si>
  <si>
    <t>PU Lynn @ GEG</t>
  </si>
  <si>
    <t>Lynn to GEG</t>
  </si>
  <si>
    <t>Roxanne dinner</t>
  </si>
  <si>
    <t>ride day average</t>
  </si>
  <si>
    <t>Jeff R's wedding</t>
  </si>
  <si>
    <t>Aaron D's wedding</t>
  </si>
  <si>
    <t>Lynn to LAX</t>
  </si>
  <si>
    <t>Lynn to BZN</t>
  </si>
  <si>
    <t>Lynn to PHX</t>
  </si>
  <si>
    <t>Blythe, CA</t>
  </si>
  <si>
    <t>weekday</t>
  </si>
  <si>
    <t>lay day</t>
  </si>
  <si>
    <t>Calgary, AB, CAD</t>
  </si>
  <si>
    <t>Lake Louise, AB, CAD</t>
  </si>
  <si>
    <t>wk</t>
  </si>
  <si>
    <t>day</t>
  </si>
  <si>
    <t>Lynn arrives BWI</t>
  </si>
  <si>
    <t>Super 8</t>
  </si>
  <si>
    <t>Lane to PHX</t>
  </si>
  <si>
    <t>LaneJFK-LynnLAX</t>
  </si>
  <si>
    <t>Lynn to BWI, LAX</t>
  </si>
  <si>
    <t>BW Mission Inn</t>
  </si>
  <si>
    <t>Executive Inn</t>
  </si>
  <si>
    <t>Ramada Limited</t>
  </si>
  <si>
    <t>http://maps.google.com/maps?f=d&amp;source=s_d&amp;saddr=355+Concord+St,+El+Segundo,+CA+90245&amp;daddr=2225+Rockledge+Rd,+Phoenix,+AZ+to:Las+Cruces,+NM+to:Alpine,+TX+to:Carrizo+Springs,+TX+to:Rockport,+TX+to:Galveston,+TX+to:Port+Bolivar,+TX+to:Beaumont,+TX+to:Morgan+City,+LA+to:Slidell,+LA+to:Mobile,+AL&amp;geocode=&amp;hl=en&amp;mra=ls&amp;sll=29.897806,-90.178528&amp;sspn=1.185751,2.460938&amp;ie=UTF8&amp;t=h&amp;z=5</t>
  </si>
  <si>
    <t>BW Inn By The Bay</t>
  </si>
  <si>
    <t>BW Slidell Inn</t>
  </si>
  <si>
    <t>Howard Johnson</t>
  </si>
  <si>
    <t>Fulton, TX</t>
  </si>
  <si>
    <t>Barron's By The Bay, 701 S Mobile St,Fairhope</t>
  </si>
  <si>
    <t>Old Carrabelle Hotel B&amp;B, 201 Tallahassee St, Carrabelle, FL</t>
  </si>
  <si>
    <t>http://maps.google.com/maps?f=d&amp;source=s_d&amp;saddr=Mobile,+AL&amp;daddr=Fairhope,+AL+to:Pensacola,+FL+to:Apalachicola,+FL+to:Carrabelle,+FL+to:Perry,+FL+to:Sumner,+FL+to:Crystal+River,+FL+to:Spring+Hill,+FL+to:25000+Tamiami+Trail+East,+Naples,+FL+to:Key+West,+FL+to:West+Palm+Beach,+FL+to:Titusville,+FL+to:Jacksonville,+FL&amp;hl=en&amp;geocode=&amp;mra=ls&amp;sll=25.920996,-81.625671&amp;sspn=1.230176,2.460938&amp;ie=UTF8&amp;ll=25.958522,-81.510615&amp;spn=0.002402,0.004807&amp;t=h&amp;z=18</t>
  </si>
  <si>
    <t>Naples, FL</t>
  </si>
  <si>
    <t>Quality Inn Weeki Wachee</t>
  </si>
  <si>
    <t>Budget Key West</t>
  </si>
  <si>
    <t>BW JAX Airport</t>
  </si>
  <si>
    <t>Port of the Islands Hotel</t>
  </si>
  <si>
    <t>Holiday Inn</t>
  </si>
  <si>
    <t>Vero Beach, FL</t>
  </si>
  <si>
    <t>Mt Pleasant, NC</t>
  </si>
  <si>
    <t>BW VA Bch/Norfolk</t>
  </si>
  <si>
    <t>B&amp;B Thomas</t>
  </si>
  <si>
    <t>Rehoboth Beach, DE</t>
  </si>
  <si>
    <t>Jamaica, NY</t>
  </si>
  <si>
    <t>Ramada JFK</t>
  </si>
  <si>
    <t>Eatontown, NJ</t>
  </si>
  <si>
    <t>Crystal Inn</t>
  </si>
  <si>
    <t>Quality Inn</t>
  </si>
  <si>
    <t>Garges place</t>
  </si>
  <si>
    <t>Virginia Beach, VA</t>
  </si>
  <si>
    <t>Groton, CT</t>
  </si>
  <si>
    <t xml:space="preserve"> </t>
  </si>
  <si>
    <t>Sagle, ID (GEG &amp; back)</t>
  </si>
  <si>
    <t>Missoula, MT</t>
  </si>
  <si>
    <t>Westbrook, ME</t>
  </si>
  <si>
    <t>Niagara Falls, NY</t>
  </si>
  <si>
    <t>Newport, ME</t>
  </si>
  <si>
    <t>Imlay City, MI</t>
  </si>
  <si>
    <t>Bar Harbor, ME (Acadia NP)</t>
  </si>
  <si>
    <t>Munising, MI</t>
  </si>
  <si>
    <t>Bemidji, MN</t>
  </si>
  <si>
    <t>Havre, MT</t>
  </si>
  <si>
    <t>via Yaak, MT</t>
  </si>
  <si>
    <t>via US-2</t>
  </si>
  <si>
    <t>via MI-28, US-2</t>
  </si>
  <si>
    <t>Ashland, WI</t>
  </si>
  <si>
    <t>http://maps.google.com/maps?f=d&amp;source=s_d&amp;saddr=5599+SW+Bay+Shore+Dr,+Suttons+Bay,+MI+49682&amp;daddr=Munising,+MI+to:Ashland,+WI+to:Bemidji,+MN+to:Grand+Forks,+ND+to:Minot,+ND+to:Wolf+Point,+MT+to:Havre,+MT+to:Browning,+MT+to:Eureka,+MT+to:Sagle,+Idaho&amp;geocode=&amp;hl=en&amp;mra=ls&amp;sll=45.767523,-89.901123&amp;sspn=3.755273,9.294434&amp;ie=UTF8&amp;z=5</t>
  </si>
  <si>
    <t>Motel East</t>
  </si>
  <si>
    <t>via US Hwy 1</t>
  </si>
  <si>
    <t>Best Western Inn</t>
  </si>
  <si>
    <t>Holiday Motel</t>
  </si>
  <si>
    <t>Pray's Motel</t>
  </si>
  <si>
    <t>via Calais, ME</t>
  </si>
  <si>
    <t>BW Lakeside Inn</t>
  </si>
  <si>
    <t xml:space="preserve"> = completed</t>
  </si>
  <si>
    <t>http://maps.google.com/maps?f=d&amp;source=s_d&amp;saddr=8110+Forest+Glen+Dr,+Pasadena,+MD+21122&amp;daddr=Rehoboth+Beach,+DE+to:Hwy-35+S,+Eatontown,+NJ+07724+to:New+York,+NY+(JFK+Airport)+to:241+Monument+St,+Groton,+CT+06340+to:228+Larrabee+St,+Westbrook,+ME+to:44.075747,-69.186401+to:109+Cottage+St,+Bar+Harbor,+ME+04609+(Acadia+National+Park)+to:Eastport,+ME+to:Springfield,+ME+to:Newport,+ME+to:St+Johnsbury,+VT+to:Lake+Placid,+NY+to:Watertown,+NY+to:401+Buffalo+Ave,+Niagara+Falls,+NY+14303+(Days+Inn+Niagara+Falls)+to:Imlay+City,+MI+to:5599+SW+Bay+Shore+Dr,+Suttons+Bay,+MI+49682&amp;hl=en&amp;geocode=%3B%3B%3BFQcdbAIdEzma-yF5tq1opoS5Og%3B%3B%3B%3B%3B%3B%3B%3B%3B%3B%3BFU5gkQIdvLFJ-yHs9c9duUDiWQ%3B%3B&amp;mra=dpe&amp;mrcr=5&amp;mrsp=6&amp;sz=8&amp;via=6&amp;sll=44.253069,-69.060059&amp;sspn=1.927929,4.147339&amp;ie=UTF8&amp;ll=43.992815,-78.046875&amp;spn=7.745368,16.589355&amp;t=h&amp;z=6</t>
  </si>
  <si>
    <t>Super 8 Niag Falls</t>
  </si>
  <si>
    <t>Microtel Inn</t>
  </si>
  <si>
    <t>Calcium, NY</t>
  </si>
  <si>
    <t>via Charlotte-Essex ferry (85)</t>
  </si>
  <si>
    <t>via Canada</t>
  </si>
  <si>
    <t>Lake Saranac, NY</t>
  </si>
  <si>
    <t>M53 Motel</t>
  </si>
  <si>
    <t>W&amp;J Hodges</t>
  </si>
  <si>
    <t>via I-75, US-2, MI-77, MI-28</t>
  </si>
  <si>
    <t>Get new tires mounted at May's Honda, 30 Gun Club Rd, Sagle, ID</t>
  </si>
  <si>
    <t>AmericInn</t>
  </si>
  <si>
    <t>BW Bemidji Inn</t>
  </si>
  <si>
    <t>Fireside Inn+Suites</t>
  </si>
  <si>
    <t>Williston, MT</t>
  </si>
  <si>
    <t>BW Great Northern</t>
  </si>
  <si>
    <t>East Glacier, MT</t>
  </si>
  <si>
    <t>Circle R Motel</t>
  </si>
  <si>
    <t>Libby, MT</t>
  </si>
  <si>
    <t>via US-2 south of Glacier NP + Eureka, MT</t>
  </si>
  <si>
    <t>Rodeway Inn</t>
  </si>
  <si>
    <t>Lake McDonald, GNP, MT</t>
  </si>
  <si>
    <t>Lake McD Lodge</t>
  </si>
  <si>
    <t>Many Glacier Lodge</t>
  </si>
  <si>
    <t>Many Glacier, GNP, MT</t>
  </si>
  <si>
    <t>Prince of Wales Hotel</t>
  </si>
  <si>
    <t>Waterton Lake, AB, CAD</t>
  </si>
  <si>
    <t>Deer Lodge</t>
  </si>
  <si>
    <t>TBD</t>
  </si>
  <si>
    <t>B&amp;L Riggs</t>
  </si>
  <si>
    <t>D&amp;J Darnton</t>
  </si>
  <si>
    <t>G&amp;N Hileman</t>
  </si>
  <si>
    <t>Econolodge</t>
  </si>
  <si>
    <t>http://maps.google.com/maps?f=d&amp;source=s_d&amp;saddr=355+Gold+Mountain+Dr,+Sagle,+ID+83860&amp;daddr=Spokane,+WA+to:1207+Evergreen+Ct,+Clarkston,+WA+99403+to:355+Gold+Mountain+Dr,+Sagle,+ID+83860+to:Lake+Mcdonald,+MT+to:Babb,+MT+to:Waterton+Park,+AB,+Canada+to:Calgary,+AB,+Canada+to:Lake+Louise,+AB,+Canada+to:355+Gold+Mountain+Dr,+Sagle,+ID+83860+to:Spokane,+WA&amp;hl=en&amp;geocode=&amp;mra=ls&amp;sll=48.913335,-115.429805&amp;sspn=7.120283,14.0625&amp;ie=UTF8&amp;t=h&amp;z=6</t>
  </si>
  <si>
    <t>Butte, MT</t>
  </si>
  <si>
    <t>via Clark Fork, Thompson Falls</t>
  </si>
  <si>
    <t>Salmon, ID</t>
  </si>
  <si>
    <t>Omak, WA</t>
  </si>
  <si>
    <t>via WA hwy 20</t>
  </si>
  <si>
    <t>Tacoma, WA</t>
  </si>
  <si>
    <t>via Aberdeen, WA</t>
  </si>
  <si>
    <t>http://maps.google.com/maps?f=d&amp;source=s_d&amp;saddr=Crescent+City,+CA&amp;daddr=Fort+Bragg,+CA+to:Gualala,+CA+to:Stinson+Beach,+CA+to:Half+Moon+Bay,+CA+to:Pescadero,+CA+to:Santa+Cruz,+CA+to:San+Simeon,+CA+to:131+Serrano+Heights+Dr,+San+Luis+Obispo,+California+93405+to:355+Concord+St,+El+Segundo,+CA+90245&amp;hl=en&amp;geocode=&amp;mra=ls&amp;sll=38.524155,-122.44203&amp;sspn=8.470124,14.0625&amp;ie=UTF8&amp;ll=37.840157,-121.289062&amp;spn=8.550549,14.0625&amp;t=h&amp;z=6</t>
  </si>
  <si>
    <t>via US-101</t>
  </si>
  <si>
    <t>via CA-1</t>
  </si>
  <si>
    <t>via US-101, CA-1</t>
  </si>
  <si>
    <t>via North Cascades Nat'l Park</t>
  </si>
  <si>
    <t>via Grant, Wisdom, Opportunity, &amp; Crackerville, MT</t>
  </si>
  <si>
    <t>via Garrison, Helena, &amp; Wilsall, MT</t>
  </si>
  <si>
    <t>Stagecoach Inn</t>
  </si>
  <si>
    <t>Broadway Inn</t>
  </si>
  <si>
    <t>BW Grantree Inn</t>
  </si>
  <si>
    <t>L&amp;M Garges</t>
  </si>
  <si>
    <t>http://maps.google.com/maps?f=d&amp;source=s_d&amp;saddr=355+Gold+Mountain+Dr,+ID+83860&amp;daddr=Plains,+MT+to:Missoula,+MT+to:Leadore,+ID+to:I-15+N+to:45.179617,-112.693634+to:MT-278%2FMT+Hwy+278+to:Wisdom,+MT+to:Crackerville,+Anaconda,+MT+to:Butte,+MT+to:Garrison,+MT+to:Helena,+MT+to:Sedan,+MT+to:1325+N+7th+Ave,+Bozeman,+Mt+59715&amp;geocode=%3B%3B%3B%3BFXpfsQIdnm9I-Q%3B%3BFaQNtAIdeI09-Q%3B%3B%3B%3B%3B%3B%3B&amp;hl=en&amp;mra=dpe&amp;mrcr=4&amp;mrsp=5&amp;sz=11&amp;via=5,6&amp;sll=45.234767,-112.82959&amp;sspn=0.236449,0.519104&amp;ie=UTF8&amp;ll=46.445427,-114.56543&amp;spn=3.701578,8.305664&amp;z=7</t>
  </si>
  <si>
    <t>Astoria, OR</t>
  </si>
  <si>
    <t>Oak Harbor, WA</t>
  </si>
  <si>
    <t>Auld Holland Inn</t>
  </si>
  <si>
    <t>http://maps.google.com/maps?f=d&amp;source=s_d&amp;saddr=355+Gold+Mountain+Dr,+ID+83860&amp;daddr=Cusick,+Washington+to:Colville,+WA+to:Tonasket,+WA+to:Omak,+WA+to:Mazama,+WA+to:Diablo,+Washington+to:Mt+Vernon,+WA+to:Clinton,+WA+to:Tacoma,+WA+to:Aberdeen,+WA+to:Astoria,+OR&amp;geocode=%3BFaCD4QIdazYC-Q%3B%3B%3B%3B%3B%3B%3B%3B%3B%3B&amp;hl=en&amp;mra=ls&amp;dirflg=w&amp;sll=47.457809,-120.267334&amp;sspn=3.691683,9.854736&amp;ie=UTF8&amp;ll=47.457809,-120.223389&amp;spn=3.691683,9.854736&amp;z=7</t>
  </si>
  <si>
    <t>via Clinton-Mukilteo Ferry. Side trip to Gig Harbor Boat Works</t>
  </si>
  <si>
    <t>Reedsport, OR</t>
  </si>
  <si>
    <t>Rivershore Motel</t>
  </si>
  <si>
    <t>Crossland Studios</t>
  </si>
  <si>
    <t>Economy Inn</t>
  </si>
  <si>
    <t>Crescent City, CA</t>
  </si>
  <si>
    <t>Fort Bragg, CA</t>
  </si>
  <si>
    <t>Half Moon Bay, CA</t>
  </si>
  <si>
    <t>Morro Bay, CA</t>
  </si>
  <si>
    <t>Comfort Inn</t>
  </si>
  <si>
    <t>Econo Lodge</t>
  </si>
  <si>
    <t>Holland Inn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</si>
</sst>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mmm\-yyyy"/>
    <numFmt numFmtId="170" formatCode="0.0"/>
    <numFmt numFmtId="171" formatCode="[$-409]dddd\,\ mmmm\ dd\,\ yyyy"/>
    <numFmt numFmtId="172" formatCode="m/d;@"/>
  </numFmts>
  <fonts count="1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color indexed="12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20.75"/>
      <name val="Arial"/>
      <family val="0"/>
    </font>
    <font>
      <b/>
      <sz val="12.5"/>
      <name val="Arial"/>
      <family val="2"/>
    </font>
    <font>
      <b/>
      <sz val="9"/>
      <name val="Arial"/>
      <family val="2"/>
    </font>
    <font>
      <sz val="20.5"/>
      <name val="Arial"/>
      <family val="0"/>
    </font>
    <font>
      <b/>
      <sz val="8.75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NumberFormat="1" applyFill="1" applyBorder="1" applyAlignment="1">
      <alignment wrapText="1"/>
    </xf>
    <xf numFmtId="0" fontId="6" fillId="0" borderId="0" xfId="20" applyFont="1" applyFill="1" applyBorder="1" applyAlignment="1">
      <alignment wrapText="1"/>
    </xf>
    <xf numFmtId="0" fontId="6" fillId="0" borderId="0" xfId="20" applyFill="1" applyBorder="1" applyAlignment="1">
      <alignment wrapText="1"/>
    </xf>
    <xf numFmtId="0" fontId="0" fillId="0" borderId="0" xfId="0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" fontId="6" fillId="0" borderId="0" xfId="20" applyNumberFormat="1" applyFill="1" applyBorder="1" applyAlignment="1">
      <alignment horizontal="center" wrapText="1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1" fontId="0" fillId="0" borderId="0" xfId="0" applyNumberForma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0" fontId="6" fillId="0" borderId="0" xfId="20" applyFill="1" applyBorder="1" applyAlignment="1">
      <alignment horizontal="center" wrapText="1"/>
    </xf>
    <xf numFmtId="0" fontId="0" fillId="2" borderId="0" xfId="0" applyFill="1" applyBorder="1" applyAlignment="1">
      <alignment horizontal="center"/>
    </xf>
    <xf numFmtId="1" fontId="0" fillId="2" borderId="0" xfId="0" applyNumberFormat="1" applyFill="1" applyBorder="1" applyAlignment="1">
      <alignment horizontal="center"/>
    </xf>
    <xf numFmtId="0" fontId="0" fillId="2" borderId="0" xfId="0" applyFill="1" applyBorder="1" applyAlignment="1">
      <alignment/>
    </xf>
    <xf numFmtId="0" fontId="8" fillId="0" borderId="0" xfId="2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 wrapText="1"/>
    </xf>
    <xf numFmtId="1" fontId="8" fillId="0" borderId="0" xfId="0" applyNumberFormat="1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15" fontId="0" fillId="0" borderId="0" xfId="0" applyNumberFormat="1" applyFill="1" applyBorder="1" applyAlignment="1">
      <alignment horizontal="center"/>
    </xf>
    <xf numFmtId="15" fontId="0" fillId="2" borderId="0" xfId="0" applyNumberFormat="1" applyFill="1" applyBorder="1" applyAlignment="1">
      <alignment horizontal="center"/>
    </xf>
    <xf numFmtId="1" fontId="6" fillId="0" borderId="0" xfId="20" applyNumberForma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8" fillId="0" borderId="0" xfId="20" applyFont="1" applyFill="1" applyBorder="1" applyAlignment="1">
      <alignment horizontal="left"/>
    </xf>
    <xf numFmtId="0" fontId="8" fillId="0" borderId="0" xfId="20" applyFont="1" applyFill="1" applyBorder="1" applyAlignment="1">
      <alignment horizontal="left" wrapText="1"/>
    </xf>
    <xf numFmtId="1" fontId="6" fillId="0" borderId="0" xfId="20" applyNumberFormat="1" applyFill="1" applyBorder="1" applyAlignment="1">
      <alignment/>
    </xf>
    <xf numFmtId="1" fontId="0" fillId="4" borderId="0" xfId="0" applyNumberFormat="1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6" fillId="0" borderId="0" xfId="20" applyNumberFormat="1" applyFill="1" applyBorder="1" applyAlignment="1">
      <alignment horizontal="center"/>
    </xf>
    <xf numFmtId="1" fontId="6" fillId="0" borderId="0" xfId="20" applyNumberFormat="1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0" fontId="0" fillId="0" borderId="0" xfId="0" applyNumberFormat="1" applyFill="1" applyBorder="1" applyAlignment="1">
      <alignment horizontal="center"/>
    </xf>
    <xf numFmtId="0" fontId="8" fillId="0" borderId="0" xfId="20" applyFont="1" applyFill="1" applyBorder="1" applyAlignment="1">
      <alignment horizontal="center" vertical="center" wrapText="1"/>
    </xf>
    <xf numFmtId="0" fontId="0" fillId="5" borderId="0" xfId="0" applyFill="1" applyBorder="1" applyAlignment="1">
      <alignment horizontal="center"/>
    </xf>
    <xf numFmtId="0" fontId="0" fillId="0" borderId="0" xfId="0" applyFill="1" applyBorder="1" applyAlignment="1" quotePrefix="1">
      <alignment horizontal="center"/>
    </xf>
    <xf numFmtId="1" fontId="0" fillId="0" borderId="0" xfId="0" applyNumberFormat="1" applyFont="1" applyFill="1" applyBorder="1" applyAlignment="1">
      <alignment horizontal="center"/>
    </xf>
    <xf numFmtId="15" fontId="0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15" fontId="1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0" fillId="6" borderId="0" xfId="0" applyFill="1" applyBorder="1" applyAlignment="1">
      <alignment horizontal="center"/>
    </xf>
    <xf numFmtId="0" fontId="1" fillId="6" borderId="0" xfId="0" applyFont="1" applyFill="1" applyBorder="1" applyAlignment="1">
      <alignment horizontal="center"/>
    </xf>
    <xf numFmtId="0" fontId="0" fillId="5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6" fillId="0" borderId="1" xfId="20" applyFill="1" applyBorder="1" applyAlignment="1">
      <alignment horizontal="center" wrapText="1"/>
    </xf>
    <xf numFmtId="0" fontId="6" fillId="0" borderId="2" xfId="20" applyFill="1" applyBorder="1" applyAlignment="1">
      <alignment horizontal="center" wrapText="1"/>
    </xf>
    <xf numFmtId="0" fontId="6" fillId="0" borderId="3" xfId="20" applyFill="1" applyBorder="1" applyAlignment="1">
      <alignment horizontal="center" wrapText="1"/>
    </xf>
    <xf numFmtId="0" fontId="6" fillId="0" borderId="1" xfId="20" applyFont="1" applyFill="1" applyBorder="1" applyAlignment="1">
      <alignment horizontal="center" wrapText="1"/>
    </xf>
    <xf numFmtId="0" fontId="6" fillId="0" borderId="2" xfId="20" applyFont="1" applyFill="1" applyBorder="1" applyAlignment="1">
      <alignment horizontal="center" wrapText="1"/>
    </xf>
    <xf numFmtId="0" fontId="6" fillId="0" borderId="3" xfId="20" applyFont="1" applyFill="1" applyBorder="1" applyAlignment="1">
      <alignment horizontal="center" wrapText="1"/>
    </xf>
    <xf numFmtId="0" fontId="6" fillId="0" borderId="1" xfId="20" applyNumberFormat="1" applyFont="1" applyFill="1" applyBorder="1" applyAlignment="1">
      <alignment horizontal="center" wrapText="1"/>
    </xf>
    <xf numFmtId="0" fontId="6" fillId="0" borderId="2" xfId="20" applyNumberFormat="1" applyFill="1" applyBorder="1" applyAlignment="1">
      <alignment horizontal="center" wrapText="1"/>
    </xf>
    <xf numFmtId="0" fontId="6" fillId="0" borderId="3" xfId="20" applyNumberFormat="1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0675"/>
          <c:w val="0.977"/>
          <c:h val="0.978"/>
        </c:manualLayout>
      </c:layout>
      <c:barChart>
        <c:barDir val="col"/>
        <c:grouping val="clustered"/>
        <c:varyColors val="0"/>
        <c:ser>
          <c:idx val="0"/>
          <c:order val="0"/>
          <c:tx>
            <c:v>Miles by day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Itinerary!$G$4:$G$102</c:f>
              <c:strCache>
                <c:ptCount val="99"/>
                <c:pt idx="0">
                  <c:v>39926</c:v>
                </c:pt>
                <c:pt idx="1">
                  <c:v>39927</c:v>
                </c:pt>
                <c:pt idx="2">
                  <c:v>39928</c:v>
                </c:pt>
                <c:pt idx="3">
                  <c:v>39929</c:v>
                </c:pt>
                <c:pt idx="4">
                  <c:v>39930</c:v>
                </c:pt>
                <c:pt idx="5">
                  <c:v>39931</c:v>
                </c:pt>
                <c:pt idx="6">
                  <c:v>39932</c:v>
                </c:pt>
                <c:pt idx="7">
                  <c:v>39933</c:v>
                </c:pt>
                <c:pt idx="8">
                  <c:v>39934</c:v>
                </c:pt>
                <c:pt idx="9">
                  <c:v>39935</c:v>
                </c:pt>
                <c:pt idx="10">
                  <c:v>39936</c:v>
                </c:pt>
                <c:pt idx="11">
                  <c:v>39937</c:v>
                </c:pt>
                <c:pt idx="12">
                  <c:v>39938</c:v>
                </c:pt>
                <c:pt idx="13">
                  <c:v>39939</c:v>
                </c:pt>
                <c:pt idx="14">
                  <c:v>39940</c:v>
                </c:pt>
                <c:pt idx="15">
                  <c:v>39941</c:v>
                </c:pt>
                <c:pt idx="16">
                  <c:v>39942</c:v>
                </c:pt>
                <c:pt idx="17">
                  <c:v>39943</c:v>
                </c:pt>
                <c:pt idx="18">
                  <c:v>39944</c:v>
                </c:pt>
                <c:pt idx="19">
                  <c:v>39945</c:v>
                </c:pt>
                <c:pt idx="20">
                  <c:v>39946</c:v>
                </c:pt>
                <c:pt idx="21">
                  <c:v>39947</c:v>
                </c:pt>
                <c:pt idx="22">
                  <c:v>39948</c:v>
                </c:pt>
                <c:pt idx="23">
                  <c:v>39949</c:v>
                </c:pt>
                <c:pt idx="24">
                  <c:v>39950</c:v>
                </c:pt>
                <c:pt idx="25">
                  <c:v>39951</c:v>
                </c:pt>
                <c:pt idx="26">
                  <c:v>39952</c:v>
                </c:pt>
                <c:pt idx="27">
                  <c:v>39953</c:v>
                </c:pt>
                <c:pt idx="28">
                  <c:v>39954</c:v>
                </c:pt>
                <c:pt idx="29">
                  <c:v>39955</c:v>
                </c:pt>
                <c:pt idx="30">
                  <c:v>39956</c:v>
                </c:pt>
                <c:pt idx="31">
                  <c:v>39957</c:v>
                </c:pt>
                <c:pt idx="32">
                  <c:v>39958</c:v>
                </c:pt>
                <c:pt idx="33">
                  <c:v>39959</c:v>
                </c:pt>
                <c:pt idx="34">
                  <c:v>39960</c:v>
                </c:pt>
                <c:pt idx="35">
                  <c:v>39961</c:v>
                </c:pt>
                <c:pt idx="36">
                  <c:v>39962</c:v>
                </c:pt>
                <c:pt idx="37">
                  <c:v>39963</c:v>
                </c:pt>
                <c:pt idx="38">
                  <c:v>39964</c:v>
                </c:pt>
                <c:pt idx="39">
                  <c:v>39965</c:v>
                </c:pt>
                <c:pt idx="40">
                  <c:v>39966</c:v>
                </c:pt>
                <c:pt idx="41">
                  <c:v>39967</c:v>
                </c:pt>
                <c:pt idx="42">
                  <c:v>39968</c:v>
                </c:pt>
                <c:pt idx="43">
                  <c:v>39969</c:v>
                </c:pt>
                <c:pt idx="44">
                  <c:v>39970</c:v>
                </c:pt>
                <c:pt idx="45">
                  <c:v>39971</c:v>
                </c:pt>
                <c:pt idx="46">
                  <c:v>39972</c:v>
                </c:pt>
                <c:pt idx="47">
                  <c:v>39973</c:v>
                </c:pt>
                <c:pt idx="48">
                  <c:v>39974</c:v>
                </c:pt>
                <c:pt idx="49">
                  <c:v>39975</c:v>
                </c:pt>
                <c:pt idx="50">
                  <c:v>39976</c:v>
                </c:pt>
                <c:pt idx="51">
                  <c:v>39977</c:v>
                </c:pt>
                <c:pt idx="52">
                  <c:v>39978</c:v>
                </c:pt>
                <c:pt idx="53">
                  <c:v>39979</c:v>
                </c:pt>
                <c:pt idx="54">
                  <c:v>39980</c:v>
                </c:pt>
                <c:pt idx="55">
                  <c:v>39981</c:v>
                </c:pt>
                <c:pt idx="56">
                  <c:v>39982</c:v>
                </c:pt>
                <c:pt idx="57">
                  <c:v>39983</c:v>
                </c:pt>
                <c:pt idx="58">
                  <c:v>39984</c:v>
                </c:pt>
                <c:pt idx="59">
                  <c:v>39985</c:v>
                </c:pt>
                <c:pt idx="60">
                  <c:v>39986</c:v>
                </c:pt>
                <c:pt idx="61">
                  <c:v>39987</c:v>
                </c:pt>
                <c:pt idx="62">
                  <c:v>39988</c:v>
                </c:pt>
                <c:pt idx="63">
                  <c:v>39989</c:v>
                </c:pt>
                <c:pt idx="64">
                  <c:v>39990</c:v>
                </c:pt>
                <c:pt idx="65">
                  <c:v>39991</c:v>
                </c:pt>
                <c:pt idx="66">
                  <c:v>39992</c:v>
                </c:pt>
                <c:pt idx="67">
                  <c:v>39993</c:v>
                </c:pt>
                <c:pt idx="68">
                  <c:v>39994</c:v>
                </c:pt>
                <c:pt idx="69">
                  <c:v>39995</c:v>
                </c:pt>
                <c:pt idx="70">
                  <c:v>39996</c:v>
                </c:pt>
                <c:pt idx="71">
                  <c:v>39997</c:v>
                </c:pt>
                <c:pt idx="72">
                  <c:v>39998</c:v>
                </c:pt>
                <c:pt idx="73">
                  <c:v>39999</c:v>
                </c:pt>
                <c:pt idx="74">
                  <c:v>40000</c:v>
                </c:pt>
                <c:pt idx="75">
                  <c:v>40001</c:v>
                </c:pt>
                <c:pt idx="76">
                  <c:v>40002</c:v>
                </c:pt>
                <c:pt idx="77">
                  <c:v>40003</c:v>
                </c:pt>
                <c:pt idx="78">
                  <c:v>40004</c:v>
                </c:pt>
                <c:pt idx="79">
                  <c:v>40005</c:v>
                </c:pt>
                <c:pt idx="80">
                  <c:v>40006</c:v>
                </c:pt>
                <c:pt idx="81">
                  <c:v>40007</c:v>
                </c:pt>
                <c:pt idx="82">
                  <c:v>40008</c:v>
                </c:pt>
                <c:pt idx="83">
                  <c:v>40009</c:v>
                </c:pt>
                <c:pt idx="84">
                  <c:v>40010</c:v>
                </c:pt>
                <c:pt idx="85">
                  <c:v>40011</c:v>
                </c:pt>
                <c:pt idx="86">
                  <c:v>40012</c:v>
                </c:pt>
                <c:pt idx="87">
                  <c:v>40013</c:v>
                </c:pt>
                <c:pt idx="88">
                  <c:v>40014</c:v>
                </c:pt>
                <c:pt idx="89">
                  <c:v>40015</c:v>
                </c:pt>
                <c:pt idx="90">
                  <c:v>40016</c:v>
                </c:pt>
                <c:pt idx="91">
                  <c:v>40017</c:v>
                </c:pt>
                <c:pt idx="92">
                  <c:v>40018</c:v>
                </c:pt>
                <c:pt idx="93">
                  <c:v>40019</c:v>
                </c:pt>
                <c:pt idx="94">
                  <c:v>40020</c:v>
                </c:pt>
                <c:pt idx="95">
                  <c:v>40021</c:v>
                </c:pt>
                <c:pt idx="96">
                  <c:v>40022</c:v>
                </c:pt>
                <c:pt idx="97">
                  <c:v>40023</c:v>
                </c:pt>
                <c:pt idx="98">
                  <c:v>40024</c:v>
                </c:pt>
              </c:strCache>
            </c:strRef>
          </c:cat>
          <c:val>
            <c:numRef>
              <c:f>Itinerary!$B$4:$B$103</c:f>
              <c:numCache>
                <c:ptCount val="100"/>
                <c:pt idx="0">
                  <c:v>240</c:v>
                </c:pt>
                <c:pt idx="1">
                  <c:v>202</c:v>
                </c:pt>
                <c:pt idx="2">
                  <c:v>377</c:v>
                </c:pt>
                <c:pt idx="3">
                  <c:v>265</c:v>
                </c:pt>
                <c:pt idx="4">
                  <c:v>302</c:v>
                </c:pt>
                <c:pt idx="5">
                  <c:v>214</c:v>
                </c:pt>
                <c:pt idx="6">
                  <c:v>280</c:v>
                </c:pt>
                <c:pt idx="7">
                  <c:v>311</c:v>
                </c:pt>
                <c:pt idx="8">
                  <c:v>149</c:v>
                </c:pt>
                <c:pt idx="9">
                  <c:v>243</c:v>
                </c:pt>
                <c:pt idx="10">
                  <c:v>273</c:v>
                </c:pt>
                <c:pt idx="11">
                  <c:v>239</c:v>
                </c:pt>
                <c:pt idx="12">
                  <c:v>215</c:v>
                </c:pt>
                <c:pt idx="13">
                  <c:v>0</c:v>
                </c:pt>
                <c:pt idx="14">
                  <c:v>320</c:v>
                </c:pt>
                <c:pt idx="15">
                  <c:v>0</c:v>
                </c:pt>
                <c:pt idx="16">
                  <c:v>250</c:v>
                </c:pt>
                <c:pt idx="17">
                  <c:v>230</c:v>
                </c:pt>
                <c:pt idx="18">
                  <c:v>260</c:v>
                </c:pt>
                <c:pt idx="19">
                  <c:v>202</c:v>
                </c:pt>
                <c:pt idx="20">
                  <c:v>222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104</c:v>
                </c:pt>
                <c:pt idx="28">
                  <c:v>137</c:v>
                </c:pt>
                <c:pt idx="29">
                  <c:v>63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127</c:v>
                </c:pt>
                <c:pt idx="35">
                  <c:v>0</c:v>
                </c:pt>
                <c:pt idx="36">
                  <c:v>227</c:v>
                </c:pt>
                <c:pt idx="37">
                  <c:v>162</c:v>
                </c:pt>
                <c:pt idx="38">
                  <c:v>0</c:v>
                </c:pt>
                <c:pt idx="39">
                  <c:v>117</c:v>
                </c:pt>
                <c:pt idx="40">
                  <c:v>155</c:v>
                </c:pt>
                <c:pt idx="41">
                  <c:v>179</c:v>
                </c:pt>
                <c:pt idx="42">
                  <c:v>143</c:v>
                </c:pt>
                <c:pt idx="43">
                  <c:v>112</c:v>
                </c:pt>
                <c:pt idx="44">
                  <c:v>229</c:v>
                </c:pt>
                <c:pt idx="45">
                  <c:v>228</c:v>
                </c:pt>
                <c:pt idx="46">
                  <c:v>235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236</c:v>
                </c:pt>
                <c:pt idx="53">
                  <c:v>225</c:v>
                </c:pt>
                <c:pt idx="54">
                  <c:v>219</c:v>
                </c:pt>
                <c:pt idx="55">
                  <c:v>446</c:v>
                </c:pt>
                <c:pt idx="56">
                  <c:v>302</c:v>
                </c:pt>
                <c:pt idx="57">
                  <c:v>174</c:v>
                </c:pt>
                <c:pt idx="58">
                  <c:v>201</c:v>
                </c:pt>
                <c:pt idx="59">
                  <c:v>130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189</c:v>
                </c:pt>
                <c:pt idx="65">
                  <c:v>160</c:v>
                </c:pt>
                <c:pt idx="66">
                  <c:v>0</c:v>
                </c:pt>
                <c:pt idx="67">
                  <c:v>223</c:v>
                </c:pt>
                <c:pt idx="68">
                  <c:v>0</c:v>
                </c:pt>
                <c:pt idx="69">
                  <c:v>60</c:v>
                </c:pt>
                <c:pt idx="70">
                  <c:v>0</c:v>
                </c:pt>
                <c:pt idx="71">
                  <c:v>50</c:v>
                </c:pt>
                <c:pt idx="72">
                  <c:v>0</c:v>
                </c:pt>
                <c:pt idx="73">
                  <c:v>170</c:v>
                </c:pt>
                <c:pt idx="74">
                  <c:v>114</c:v>
                </c:pt>
                <c:pt idx="75">
                  <c:v>0</c:v>
                </c:pt>
                <c:pt idx="76">
                  <c:v>290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142</c:v>
                </c:pt>
                <c:pt idx="81">
                  <c:v>195</c:v>
                </c:pt>
                <c:pt idx="82">
                  <c:v>140</c:v>
                </c:pt>
                <c:pt idx="83">
                  <c:v>242</c:v>
                </c:pt>
                <c:pt idx="84">
                  <c:v>243</c:v>
                </c:pt>
                <c:pt idx="85">
                  <c:v>0</c:v>
                </c:pt>
                <c:pt idx="86">
                  <c:v>0</c:v>
                </c:pt>
                <c:pt idx="87">
                  <c:v>203</c:v>
                </c:pt>
                <c:pt idx="88">
                  <c:v>219</c:v>
                </c:pt>
                <c:pt idx="89">
                  <c:v>160</c:v>
                </c:pt>
                <c:pt idx="90">
                  <c:v>232</c:v>
                </c:pt>
                <c:pt idx="91">
                  <c:v>204</c:v>
                </c:pt>
                <c:pt idx="92">
                  <c:v>105</c:v>
                </c:pt>
                <c:pt idx="93">
                  <c:v>149</c:v>
                </c:pt>
                <c:pt idx="94">
                  <c:v>206</c:v>
                </c:pt>
                <c:pt idx="95">
                  <c:v>159</c:v>
                </c:pt>
                <c:pt idx="96">
                  <c:v>217</c:v>
                </c:pt>
                <c:pt idx="97">
                  <c:v>202</c:v>
                </c:pt>
                <c:pt idx="98">
                  <c:v>213</c:v>
                </c:pt>
                <c:pt idx="99">
                  <c:v>220</c:v>
                </c:pt>
              </c:numCache>
            </c:numRef>
          </c:val>
        </c:ser>
        <c:axId val="9499078"/>
        <c:axId val="18382839"/>
      </c:barChart>
      <c:dateAx>
        <c:axId val="9499078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875" b="1" i="0" u="none" baseline="0">
                <a:latin typeface="Arial"/>
                <a:ea typeface="Arial"/>
                <a:cs typeface="Arial"/>
              </a:defRPr>
            </a:pPr>
          </a:p>
        </c:txPr>
        <c:crossAx val="18382839"/>
        <c:crosses val="autoZero"/>
        <c:auto val="0"/>
        <c:noMultiLvlLbl val="0"/>
      </c:dateAx>
      <c:valAx>
        <c:axId val="18382839"/>
        <c:scaling>
          <c:orientation val="minMax"/>
          <c:max val="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0" b="1" i="0" u="none" baseline="0">
                    <a:latin typeface="Arial"/>
                    <a:ea typeface="Arial"/>
                    <a:cs typeface="Arial"/>
                  </a:rPr>
                  <a:t>Miles driven</a:t>
                </a:r>
              </a:p>
            </c:rich>
          </c:tx>
          <c:layout>
            <c:manualLayout>
              <c:xMode val="factor"/>
              <c:yMode val="factor"/>
              <c:x val="-0.001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</a:ln>
          </c:spPr>
        </c:majorGridlines>
        <c:minorGridlines>
          <c:spPr>
            <a:ln w="3175">
              <a:solidFill>
                <a:srgbClr val="80808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1" i="0" u="none" baseline="0">
                <a:latin typeface="Arial"/>
                <a:ea typeface="Arial"/>
                <a:cs typeface="Arial"/>
              </a:defRPr>
            </a:pPr>
          </a:p>
        </c:txPr>
        <c:crossAx val="9499078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0675"/>
          <c:w val="0.977"/>
          <c:h val="0.99325"/>
        </c:manualLayout>
      </c:layout>
      <c:barChart>
        <c:barDir val="col"/>
        <c:grouping val="clustered"/>
        <c:varyColors val="0"/>
        <c:ser>
          <c:idx val="0"/>
          <c:order val="0"/>
          <c:tx>
            <c:v>Miles by day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Itinerary!$A$4:$A$103</c:f>
              <c:strCache>
                <c:ptCount val="100"/>
                <c:pt idx="0">
                  <c:v>Blythe, CA</c:v>
                </c:pt>
                <c:pt idx="1">
                  <c:v>Phoenix, AZ</c:v>
                </c:pt>
                <c:pt idx="2">
                  <c:v>Las Cruces, NM</c:v>
                </c:pt>
                <c:pt idx="3">
                  <c:v>Alpine, TX</c:v>
                </c:pt>
                <c:pt idx="4">
                  <c:v>Carrizo Springs, TX</c:v>
                </c:pt>
                <c:pt idx="5">
                  <c:v>Fulton, TX</c:v>
                </c:pt>
                <c:pt idx="6">
                  <c:v>Beaumont, TX</c:v>
                </c:pt>
                <c:pt idx="7">
                  <c:v>Slidell, LA</c:v>
                </c:pt>
                <c:pt idx="8">
                  <c:v>Fairhope, AL</c:v>
                </c:pt>
                <c:pt idx="9">
                  <c:v>Carrabelle, FL</c:v>
                </c:pt>
                <c:pt idx="10">
                  <c:v>Spring Hill, FL</c:v>
                </c:pt>
                <c:pt idx="11">
                  <c:v>Naples, FL</c:v>
                </c:pt>
                <c:pt idx="12">
                  <c:v>Key West, FL</c:v>
                </c:pt>
                <c:pt idx="13">
                  <c:v>Key West, FL</c:v>
                </c:pt>
                <c:pt idx="14">
                  <c:v>Vero Beach, FL</c:v>
                </c:pt>
                <c:pt idx="15">
                  <c:v>Vero Beach, FL</c:v>
                </c:pt>
                <c:pt idx="16">
                  <c:v>Jacksonville, FL</c:v>
                </c:pt>
                <c:pt idx="17">
                  <c:v>Mt Pleasant, NC</c:v>
                </c:pt>
                <c:pt idx="18">
                  <c:v>Morehead City, NC</c:v>
                </c:pt>
                <c:pt idx="19">
                  <c:v>Virginia Beach, VA</c:v>
                </c:pt>
                <c:pt idx="20">
                  <c:v>Pasadena, MD</c:v>
                </c:pt>
                <c:pt idx="21">
                  <c:v>Pasadena, MD</c:v>
                </c:pt>
                <c:pt idx="22">
                  <c:v>Pasadena, MD</c:v>
                </c:pt>
                <c:pt idx="23">
                  <c:v>Pasadena, MD</c:v>
                </c:pt>
                <c:pt idx="24">
                  <c:v>Pasadena, MD</c:v>
                </c:pt>
                <c:pt idx="25">
                  <c:v>Pasadena, MD</c:v>
                </c:pt>
                <c:pt idx="26">
                  <c:v>Pasadena, MD</c:v>
                </c:pt>
                <c:pt idx="27">
                  <c:v>Rehoboth Beach, DE</c:v>
                </c:pt>
                <c:pt idx="28">
                  <c:v>Eatontown, NJ</c:v>
                </c:pt>
                <c:pt idx="29">
                  <c:v>Jamaica, NY</c:v>
                </c:pt>
                <c:pt idx="30">
                  <c:v>Phoenix, AZ</c:v>
                </c:pt>
                <c:pt idx="31">
                  <c:v>Phoenix, AZ</c:v>
                </c:pt>
                <c:pt idx="32">
                  <c:v>Phoenix, AZ</c:v>
                </c:pt>
                <c:pt idx="33">
                  <c:v>Jamaica, NY</c:v>
                </c:pt>
                <c:pt idx="34">
                  <c:v>Groton, CT</c:v>
                </c:pt>
                <c:pt idx="35">
                  <c:v>Groton, CT</c:v>
                </c:pt>
                <c:pt idx="36">
                  <c:v>Westbrook, ME</c:v>
                </c:pt>
                <c:pt idx="37">
                  <c:v>Bar Harbor, ME (Acadia NP)</c:v>
                </c:pt>
                <c:pt idx="38">
                  <c:v>Bar Harbor, ME (Acadia NP)</c:v>
                </c:pt>
                <c:pt idx="39">
                  <c:v>Eastport, ME</c:v>
                </c:pt>
                <c:pt idx="40">
                  <c:v>Newport, ME</c:v>
                </c:pt>
                <c:pt idx="41">
                  <c:v>St Johnsbury, VT</c:v>
                </c:pt>
                <c:pt idx="42">
                  <c:v>Lake Saranac, NY</c:v>
                </c:pt>
                <c:pt idx="43">
                  <c:v>Calcium, NY</c:v>
                </c:pt>
                <c:pt idx="44">
                  <c:v>Niagara Falls, NY</c:v>
                </c:pt>
                <c:pt idx="45">
                  <c:v>Imlay City, MI</c:v>
                </c:pt>
                <c:pt idx="46">
                  <c:v>Suttons Bay, MI</c:v>
                </c:pt>
                <c:pt idx="47">
                  <c:v>Suttons Bay, MI</c:v>
                </c:pt>
                <c:pt idx="48">
                  <c:v>Suttons Bay, MI</c:v>
                </c:pt>
                <c:pt idx="49">
                  <c:v>Suttons Bay, MI</c:v>
                </c:pt>
                <c:pt idx="50">
                  <c:v>Suttons Bay, MI</c:v>
                </c:pt>
                <c:pt idx="51">
                  <c:v>Suttons Bay, MI</c:v>
                </c:pt>
                <c:pt idx="52">
                  <c:v>Munising, MI</c:v>
                </c:pt>
                <c:pt idx="53">
                  <c:v>Ashland, WI</c:v>
                </c:pt>
                <c:pt idx="54">
                  <c:v>Bemidji, MN</c:v>
                </c:pt>
                <c:pt idx="55">
                  <c:v>Williston, MT</c:v>
                </c:pt>
                <c:pt idx="56">
                  <c:v>Havre, MT</c:v>
                </c:pt>
                <c:pt idx="57">
                  <c:v>East Glacier, MT</c:v>
                </c:pt>
                <c:pt idx="58">
                  <c:v>Libby, MT</c:v>
                </c:pt>
                <c:pt idx="59">
                  <c:v>Sagle, ID</c:v>
                </c:pt>
                <c:pt idx="60">
                  <c:v>Sagle, ID</c:v>
                </c:pt>
                <c:pt idx="61">
                  <c:v>Sagle, ID</c:v>
                </c:pt>
                <c:pt idx="62">
                  <c:v>Sagle, ID</c:v>
                </c:pt>
                <c:pt idx="63">
                  <c:v>Sagle, ID</c:v>
                </c:pt>
                <c:pt idx="64">
                  <c:v>Clarkston, WA</c:v>
                </c:pt>
                <c:pt idx="65">
                  <c:v>Sagle, ID</c:v>
                </c:pt>
                <c:pt idx="66">
                  <c:v>Sagle, ID</c:v>
                </c:pt>
                <c:pt idx="67">
                  <c:v>Lake McDonald, GNP, MT</c:v>
                </c:pt>
                <c:pt idx="68">
                  <c:v>Lake McDonald, GNP, MT</c:v>
                </c:pt>
                <c:pt idx="69">
                  <c:v>Many Glacier, GNP, MT</c:v>
                </c:pt>
                <c:pt idx="70">
                  <c:v>Many Glacier, GNP, MT</c:v>
                </c:pt>
                <c:pt idx="71">
                  <c:v>Waterton Lake, AB, CAD</c:v>
                </c:pt>
                <c:pt idx="72">
                  <c:v>Waterton Lake, AB, CAD</c:v>
                </c:pt>
                <c:pt idx="73">
                  <c:v>Calgary, AB, CAD</c:v>
                </c:pt>
                <c:pt idx="74">
                  <c:v>Lake Louise, AB, CAD</c:v>
                </c:pt>
                <c:pt idx="75">
                  <c:v>Lake Louise, AB, CAD</c:v>
                </c:pt>
                <c:pt idx="76">
                  <c:v>Sagle, ID</c:v>
                </c:pt>
                <c:pt idx="77">
                  <c:v>Sagle, ID</c:v>
                </c:pt>
                <c:pt idx="78">
                  <c:v>Sagle, ID</c:v>
                </c:pt>
                <c:pt idx="79">
                  <c:v>Sagle, ID</c:v>
                </c:pt>
                <c:pt idx="80">
                  <c:v>Sagle, ID (GEG &amp; back)</c:v>
                </c:pt>
                <c:pt idx="81">
                  <c:v>Missoula, MT</c:v>
                </c:pt>
                <c:pt idx="82">
                  <c:v>Salmon, ID</c:v>
                </c:pt>
                <c:pt idx="83">
                  <c:v>Butte, MT</c:v>
                </c:pt>
                <c:pt idx="84">
                  <c:v>Bozeman, MT</c:v>
                </c:pt>
                <c:pt idx="85">
                  <c:v>Bozeman, MT</c:v>
                </c:pt>
                <c:pt idx="86">
                  <c:v>Bozeman, MT</c:v>
                </c:pt>
                <c:pt idx="87">
                  <c:v>Missoula, MT</c:v>
                </c:pt>
                <c:pt idx="88">
                  <c:v>Clarkston, WA</c:v>
                </c:pt>
                <c:pt idx="89">
                  <c:v>Sagle, ID</c:v>
                </c:pt>
                <c:pt idx="90">
                  <c:v>Omak, WA</c:v>
                </c:pt>
                <c:pt idx="91">
                  <c:v>Oak Harbor, WA</c:v>
                </c:pt>
                <c:pt idx="92">
                  <c:v>Tacoma, WA</c:v>
                </c:pt>
                <c:pt idx="93">
                  <c:v>Astoria, OR</c:v>
                </c:pt>
                <c:pt idx="94">
                  <c:v>Reedsport, OR</c:v>
                </c:pt>
                <c:pt idx="95">
                  <c:v>Crescent City, CA</c:v>
                </c:pt>
                <c:pt idx="96">
                  <c:v>Fort Bragg, CA</c:v>
                </c:pt>
                <c:pt idx="97">
                  <c:v>Half Moon Bay, CA</c:v>
                </c:pt>
                <c:pt idx="98">
                  <c:v>Morro Bay, CA</c:v>
                </c:pt>
                <c:pt idx="99">
                  <c:v>El Segundo, CA</c:v>
                </c:pt>
              </c:strCache>
            </c:strRef>
          </c:cat>
          <c:val>
            <c:numRef>
              <c:f>Itinerary!$B$4:$B$103</c:f>
              <c:numCache>
                <c:ptCount val="100"/>
                <c:pt idx="0">
                  <c:v>240</c:v>
                </c:pt>
                <c:pt idx="1">
                  <c:v>202</c:v>
                </c:pt>
                <c:pt idx="2">
                  <c:v>377</c:v>
                </c:pt>
                <c:pt idx="3">
                  <c:v>265</c:v>
                </c:pt>
                <c:pt idx="4">
                  <c:v>302</c:v>
                </c:pt>
                <c:pt idx="5">
                  <c:v>214</c:v>
                </c:pt>
                <c:pt idx="6">
                  <c:v>280</c:v>
                </c:pt>
                <c:pt idx="7">
                  <c:v>311</c:v>
                </c:pt>
                <c:pt idx="8">
                  <c:v>149</c:v>
                </c:pt>
                <c:pt idx="9">
                  <c:v>243</c:v>
                </c:pt>
                <c:pt idx="10">
                  <c:v>273</c:v>
                </c:pt>
                <c:pt idx="11">
                  <c:v>239</c:v>
                </c:pt>
                <c:pt idx="12">
                  <c:v>215</c:v>
                </c:pt>
                <c:pt idx="13">
                  <c:v>0</c:v>
                </c:pt>
                <c:pt idx="14">
                  <c:v>320</c:v>
                </c:pt>
                <c:pt idx="15">
                  <c:v>0</c:v>
                </c:pt>
                <c:pt idx="16">
                  <c:v>250</c:v>
                </c:pt>
                <c:pt idx="17">
                  <c:v>230</c:v>
                </c:pt>
                <c:pt idx="18">
                  <c:v>260</c:v>
                </c:pt>
                <c:pt idx="19">
                  <c:v>202</c:v>
                </c:pt>
                <c:pt idx="20">
                  <c:v>222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104</c:v>
                </c:pt>
                <c:pt idx="28">
                  <c:v>137</c:v>
                </c:pt>
                <c:pt idx="29">
                  <c:v>63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127</c:v>
                </c:pt>
                <c:pt idx="35">
                  <c:v>0</c:v>
                </c:pt>
                <c:pt idx="36">
                  <c:v>227</c:v>
                </c:pt>
                <c:pt idx="37">
                  <c:v>162</c:v>
                </c:pt>
                <c:pt idx="38">
                  <c:v>0</c:v>
                </c:pt>
                <c:pt idx="39">
                  <c:v>117</c:v>
                </c:pt>
                <c:pt idx="40">
                  <c:v>155</c:v>
                </c:pt>
                <c:pt idx="41">
                  <c:v>179</c:v>
                </c:pt>
                <c:pt idx="42">
                  <c:v>143</c:v>
                </c:pt>
                <c:pt idx="43">
                  <c:v>112</c:v>
                </c:pt>
                <c:pt idx="44">
                  <c:v>229</c:v>
                </c:pt>
                <c:pt idx="45">
                  <c:v>228</c:v>
                </c:pt>
                <c:pt idx="46">
                  <c:v>235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236</c:v>
                </c:pt>
                <c:pt idx="53">
                  <c:v>225</c:v>
                </c:pt>
                <c:pt idx="54">
                  <c:v>219</c:v>
                </c:pt>
                <c:pt idx="55">
                  <c:v>446</c:v>
                </c:pt>
                <c:pt idx="56">
                  <c:v>302</c:v>
                </c:pt>
                <c:pt idx="57">
                  <c:v>174</c:v>
                </c:pt>
                <c:pt idx="58">
                  <c:v>201</c:v>
                </c:pt>
                <c:pt idx="59">
                  <c:v>130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189</c:v>
                </c:pt>
                <c:pt idx="65">
                  <c:v>160</c:v>
                </c:pt>
                <c:pt idx="66">
                  <c:v>0</c:v>
                </c:pt>
                <c:pt idx="67">
                  <c:v>223</c:v>
                </c:pt>
                <c:pt idx="68">
                  <c:v>0</c:v>
                </c:pt>
                <c:pt idx="69">
                  <c:v>60</c:v>
                </c:pt>
                <c:pt idx="70">
                  <c:v>0</c:v>
                </c:pt>
                <c:pt idx="71">
                  <c:v>50</c:v>
                </c:pt>
                <c:pt idx="72">
                  <c:v>0</c:v>
                </c:pt>
                <c:pt idx="73">
                  <c:v>170</c:v>
                </c:pt>
                <c:pt idx="74">
                  <c:v>114</c:v>
                </c:pt>
                <c:pt idx="75">
                  <c:v>0</c:v>
                </c:pt>
                <c:pt idx="76">
                  <c:v>290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142</c:v>
                </c:pt>
                <c:pt idx="81">
                  <c:v>195</c:v>
                </c:pt>
                <c:pt idx="82">
                  <c:v>140</c:v>
                </c:pt>
                <c:pt idx="83">
                  <c:v>242</c:v>
                </c:pt>
                <c:pt idx="84">
                  <c:v>243</c:v>
                </c:pt>
                <c:pt idx="85">
                  <c:v>0</c:v>
                </c:pt>
                <c:pt idx="86">
                  <c:v>0</c:v>
                </c:pt>
                <c:pt idx="87">
                  <c:v>203</c:v>
                </c:pt>
                <c:pt idx="88">
                  <c:v>219</c:v>
                </c:pt>
                <c:pt idx="89">
                  <c:v>160</c:v>
                </c:pt>
                <c:pt idx="90">
                  <c:v>232</c:v>
                </c:pt>
                <c:pt idx="91">
                  <c:v>204</c:v>
                </c:pt>
                <c:pt idx="92">
                  <c:v>105</c:v>
                </c:pt>
                <c:pt idx="93">
                  <c:v>149</c:v>
                </c:pt>
                <c:pt idx="94">
                  <c:v>206</c:v>
                </c:pt>
                <c:pt idx="95">
                  <c:v>159</c:v>
                </c:pt>
                <c:pt idx="96">
                  <c:v>217</c:v>
                </c:pt>
                <c:pt idx="97">
                  <c:v>202</c:v>
                </c:pt>
                <c:pt idx="98">
                  <c:v>213</c:v>
                </c:pt>
                <c:pt idx="99">
                  <c:v>220</c:v>
                </c:pt>
              </c:numCache>
            </c:numRef>
          </c:val>
        </c:ser>
        <c:axId val="31227824"/>
        <c:axId val="12614961"/>
      </c:barChart>
      <c:catAx>
        <c:axId val="31227824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12614961"/>
        <c:crosses val="autoZero"/>
        <c:auto val="1"/>
        <c:lblOffset val="100"/>
        <c:tickLblSkip val="1"/>
        <c:noMultiLvlLbl val="0"/>
      </c:catAx>
      <c:valAx>
        <c:axId val="12614961"/>
        <c:scaling>
          <c:orientation val="minMax"/>
          <c:max val="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0" b="1" i="0" u="none" baseline="0">
                    <a:latin typeface="Arial"/>
                    <a:ea typeface="Arial"/>
                    <a:cs typeface="Arial"/>
                  </a:rPr>
                  <a:t>Miles driven</a:t>
                </a:r>
              </a:p>
            </c:rich>
          </c:tx>
          <c:layout>
            <c:manualLayout>
              <c:xMode val="factor"/>
              <c:yMode val="factor"/>
              <c:x val="-0.001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</a:ln>
          </c:spPr>
        </c:majorGridlines>
        <c:minorGridlines>
          <c:spPr>
            <a:ln w="3175">
              <a:solidFill>
                <a:srgbClr val="80808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31227824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104775</xdr:rowOff>
    </xdr:from>
    <xdr:to>
      <xdr:col>36</xdr:col>
      <xdr:colOff>381000</xdr:colOff>
      <xdr:row>36</xdr:row>
      <xdr:rowOff>9525</xdr:rowOff>
    </xdr:to>
    <xdr:graphicFrame>
      <xdr:nvGraphicFramePr>
        <xdr:cNvPr id="1" name="Chart 1"/>
        <xdr:cNvGraphicFramePr/>
      </xdr:nvGraphicFramePr>
      <xdr:xfrm>
        <a:off x="152400" y="104775"/>
        <a:ext cx="221742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142875</xdr:rowOff>
    </xdr:from>
    <xdr:to>
      <xdr:col>36</xdr:col>
      <xdr:colOff>495300</xdr:colOff>
      <xdr:row>36</xdr:row>
      <xdr:rowOff>38100</xdr:rowOff>
    </xdr:to>
    <xdr:graphicFrame>
      <xdr:nvGraphicFramePr>
        <xdr:cNvPr id="1" name="Chart 1"/>
        <xdr:cNvGraphicFramePr/>
      </xdr:nvGraphicFramePr>
      <xdr:xfrm>
        <a:off x="276225" y="142875"/>
        <a:ext cx="22164675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27"/>
  <sheetViews>
    <sheetView tabSelected="1" workbookViewId="0" topLeftCell="A1">
      <pane ySplit="2" topLeftCell="BM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4.57421875" style="1" customWidth="1"/>
    <col min="2" max="2" width="6.57421875" style="5" customWidth="1"/>
    <col min="3" max="3" width="9.140625" style="6" customWidth="1"/>
    <col min="4" max="4" width="16.7109375" style="5" customWidth="1"/>
    <col min="5" max="5" width="5.421875" style="5" customWidth="1"/>
    <col min="6" max="6" width="4.421875" style="5" customWidth="1"/>
    <col min="7" max="7" width="11.00390625" style="5" customWidth="1"/>
    <col min="8" max="8" width="9.8515625" style="1" customWidth="1"/>
    <col min="9" max="9" width="2.7109375" style="1" customWidth="1"/>
    <col min="10" max="10" width="10.57421875" style="1" customWidth="1"/>
    <col min="11" max="11" width="7.57421875" style="5" customWidth="1"/>
    <col min="12" max="12" width="9.28125" style="5" customWidth="1"/>
    <col min="13" max="13" width="45.8515625" style="19" customWidth="1"/>
    <col min="14" max="14" width="9.140625" style="10" customWidth="1"/>
    <col min="15" max="16384" width="9.140625" style="1" customWidth="1"/>
  </cols>
  <sheetData>
    <row r="1" spans="1:7" ht="15.75">
      <c r="A1" s="9" t="s">
        <v>36</v>
      </c>
      <c r="E1" s="34"/>
      <c r="F1" s="40"/>
      <c r="G1" s="41" t="s">
        <v>121</v>
      </c>
    </row>
    <row r="2" spans="1:13" ht="13.5" thickBot="1">
      <c r="A2" s="11" t="s">
        <v>17</v>
      </c>
      <c r="B2" s="12" t="s">
        <v>0</v>
      </c>
      <c r="C2" s="13" t="s">
        <v>1</v>
      </c>
      <c r="D2" s="12" t="s">
        <v>18</v>
      </c>
      <c r="E2" s="12" t="s">
        <v>62</v>
      </c>
      <c r="F2" s="12" t="s">
        <v>61</v>
      </c>
      <c r="G2" s="12" t="s">
        <v>23</v>
      </c>
      <c r="H2" s="12" t="s">
        <v>57</v>
      </c>
      <c r="I2" s="12"/>
      <c r="J2" s="12" t="s">
        <v>34</v>
      </c>
      <c r="K2" s="13" t="s">
        <v>58</v>
      </c>
      <c r="L2" s="13"/>
      <c r="M2" s="20" t="s">
        <v>40</v>
      </c>
    </row>
    <row r="3" spans="1:12" ht="12.75" customHeight="1">
      <c r="A3" s="11" t="s">
        <v>13</v>
      </c>
      <c r="D3" s="48"/>
      <c r="J3" s="52" t="s">
        <v>71</v>
      </c>
      <c r="K3" s="6"/>
      <c r="L3" s="6"/>
    </row>
    <row r="4" spans="1:13" ht="12.75">
      <c r="A4" s="1" t="s">
        <v>56</v>
      </c>
      <c r="B4" s="5">
        <v>240</v>
      </c>
      <c r="C4" s="6">
        <f>B4</f>
        <v>240</v>
      </c>
      <c r="D4" s="5" t="s">
        <v>64</v>
      </c>
      <c r="E4" s="33">
        <f>G4-$G$4+1</f>
        <v>1</v>
      </c>
      <c r="F4" s="50">
        <v>1</v>
      </c>
      <c r="G4" s="26">
        <v>39926</v>
      </c>
      <c r="H4" s="5" t="s">
        <v>3</v>
      </c>
      <c r="I4" s="5"/>
      <c r="J4" s="53"/>
      <c r="K4" s="6"/>
      <c r="L4" s="6"/>
      <c r="M4" s="35"/>
    </row>
    <row r="5" spans="1:12" ht="12.75">
      <c r="A5" s="1" t="s">
        <v>9</v>
      </c>
      <c r="B5" s="5">
        <v>202</v>
      </c>
      <c r="C5" s="6">
        <f aca="true" t="shared" si="0" ref="C5:C18">C4+B5</f>
        <v>442</v>
      </c>
      <c r="D5" s="5" t="s">
        <v>151</v>
      </c>
      <c r="E5" s="33">
        <f>G5-$G$4+1</f>
        <v>2</v>
      </c>
      <c r="F5" s="50"/>
      <c r="G5" s="26">
        <f aca="true" t="shared" si="1" ref="G5:G14">G4+1</f>
        <v>39927</v>
      </c>
      <c r="H5" s="5" t="s">
        <v>4</v>
      </c>
      <c r="I5" s="5"/>
      <c r="J5" s="53"/>
      <c r="K5" s="6">
        <f>IF(B5=0,1,"")</f>
      </c>
      <c r="L5" s="6"/>
    </row>
    <row r="6" spans="1:12" ht="12.75">
      <c r="A6" s="1" t="s">
        <v>14</v>
      </c>
      <c r="B6" s="5">
        <v>377</v>
      </c>
      <c r="C6" s="6">
        <f t="shared" si="0"/>
        <v>819</v>
      </c>
      <c r="D6" s="5" t="s">
        <v>68</v>
      </c>
      <c r="E6" s="34">
        <f aca="true" t="shared" si="2" ref="E6:E69">G6-$G$4+1</f>
        <v>3</v>
      </c>
      <c r="F6" s="50"/>
      <c r="G6" s="26">
        <f t="shared" si="1"/>
        <v>39928</v>
      </c>
      <c r="H6" s="5" t="s">
        <v>2</v>
      </c>
      <c r="I6" s="5"/>
      <c r="J6" s="53"/>
      <c r="K6" s="6">
        <f aca="true" t="shared" si="3" ref="K6:K69">IF(B6=0,1,"")</f>
      </c>
      <c r="L6" s="6"/>
    </row>
    <row r="7" spans="1:13" ht="12.75">
      <c r="A7" s="1" t="s">
        <v>15</v>
      </c>
      <c r="B7" s="5">
        <v>265</v>
      </c>
      <c r="C7" s="6">
        <f t="shared" si="0"/>
        <v>1084</v>
      </c>
      <c r="D7" s="5" t="s">
        <v>70</v>
      </c>
      <c r="E7" s="34">
        <f t="shared" si="2"/>
        <v>4</v>
      </c>
      <c r="F7" s="50"/>
      <c r="G7" s="26">
        <f t="shared" si="1"/>
        <v>39929</v>
      </c>
      <c r="H7" s="5" t="s">
        <v>5</v>
      </c>
      <c r="I7" s="5"/>
      <c r="J7" s="53"/>
      <c r="K7" s="6">
        <f t="shared" si="3"/>
      </c>
      <c r="L7" s="6"/>
      <c r="M7" s="29"/>
    </row>
    <row r="8" spans="1:14" s="8" customFormat="1" ht="12.75">
      <c r="A8" s="8" t="s">
        <v>16</v>
      </c>
      <c r="B8" s="5">
        <v>302</v>
      </c>
      <c r="C8" s="6">
        <f t="shared" si="0"/>
        <v>1386</v>
      </c>
      <c r="D8" s="5" t="s">
        <v>69</v>
      </c>
      <c r="E8" s="34">
        <f t="shared" si="2"/>
        <v>5</v>
      </c>
      <c r="F8" s="50"/>
      <c r="G8" s="26">
        <f t="shared" si="1"/>
        <v>39930</v>
      </c>
      <c r="H8" s="5" t="s">
        <v>6</v>
      </c>
      <c r="I8" s="5"/>
      <c r="J8" s="53"/>
      <c r="K8" s="6">
        <f t="shared" si="3"/>
      </c>
      <c r="L8" s="6"/>
      <c r="M8" s="29"/>
      <c r="N8" s="32"/>
    </row>
    <row r="9" spans="1:14" ht="12.75">
      <c r="A9" s="1" t="s">
        <v>75</v>
      </c>
      <c r="B9" s="5">
        <v>214</v>
      </c>
      <c r="C9" s="6">
        <f t="shared" si="0"/>
        <v>1600</v>
      </c>
      <c r="D9" s="5" t="s">
        <v>72</v>
      </c>
      <c r="E9" s="34">
        <f t="shared" si="2"/>
        <v>6</v>
      </c>
      <c r="F9" s="50"/>
      <c r="G9" s="26">
        <f t="shared" si="1"/>
        <v>39931</v>
      </c>
      <c r="H9" s="5" t="s">
        <v>7</v>
      </c>
      <c r="I9" s="5"/>
      <c r="J9" s="53"/>
      <c r="K9" s="6">
        <f t="shared" si="3"/>
      </c>
      <c r="L9" s="6"/>
      <c r="N9" s="28"/>
    </row>
    <row r="10" spans="1:13" ht="12.75">
      <c r="A10" s="1" t="s">
        <v>28</v>
      </c>
      <c r="B10" s="5">
        <v>280</v>
      </c>
      <c r="C10" s="6">
        <f t="shared" si="0"/>
        <v>1880</v>
      </c>
      <c r="D10" s="5" t="s">
        <v>74</v>
      </c>
      <c r="E10" s="34">
        <f t="shared" si="2"/>
        <v>7</v>
      </c>
      <c r="F10" s="50"/>
      <c r="G10" s="26">
        <f t="shared" si="1"/>
        <v>39932</v>
      </c>
      <c r="H10" s="5" t="s">
        <v>8</v>
      </c>
      <c r="I10" s="5"/>
      <c r="J10" s="53"/>
      <c r="K10" s="6">
        <f t="shared" si="3"/>
      </c>
      <c r="L10" s="36"/>
      <c r="M10" s="19" t="s">
        <v>43</v>
      </c>
    </row>
    <row r="11" spans="1:13" ht="13.5" customHeight="1" thickBot="1">
      <c r="A11" s="1" t="s">
        <v>35</v>
      </c>
      <c r="B11" s="5">
        <v>311</v>
      </c>
      <c r="C11" s="6">
        <f t="shared" si="0"/>
        <v>2191</v>
      </c>
      <c r="D11" s="5" t="s">
        <v>73</v>
      </c>
      <c r="E11" s="34">
        <f t="shared" si="2"/>
        <v>8</v>
      </c>
      <c r="F11" s="50">
        <f>F4+1</f>
        <v>2</v>
      </c>
      <c r="G11" s="26">
        <f t="shared" si="1"/>
        <v>39933</v>
      </c>
      <c r="H11" s="5" t="s">
        <v>3</v>
      </c>
      <c r="I11" s="5"/>
      <c r="J11" s="54"/>
      <c r="K11" s="6">
        <f t="shared" si="3"/>
      </c>
      <c r="L11" s="6"/>
      <c r="M11" s="5" t="s">
        <v>44</v>
      </c>
    </row>
    <row r="12" spans="1:13" ht="12.75">
      <c r="A12" s="17" t="s">
        <v>27</v>
      </c>
      <c r="B12" s="15">
        <v>149</v>
      </c>
      <c r="C12" s="16">
        <f t="shared" si="0"/>
        <v>2340</v>
      </c>
      <c r="D12" s="25" t="s">
        <v>45</v>
      </c>
      <c r="E12" s="34">
        <f t="shared" si="2"/>
        <v>9</v>
      </c>
      <c r="F12" s="50"/>
      <c r="G12" s="27">
        <f t="shared" si="1"/>
        <v>39934</v>
      </c>
      <c r="H12" s="15" t="s">
        <v>4</v>
      </c>
      <c r="I12" s="5"/>
      <c r="J12" s="55" t="s">
        <v>78</v>
      </c>
      <c r="K12" s="6">
        <f t="shared" si="3"/>
      </c>
      <c r="M12" s="6" t="s">
        <v>76</v>
      </c>
    </row>
    <row r="13" spans="1:17" ht="12.75">
      <c r="A13" s="17" t="s">
        <v>19</v>
      </c>
      <c r="B13" s="15">
        <v>243</v>
      </c>
      <c r="C13" s="16">
        <f t="shared" si="0"/>
        <v>2583</v>
      </c>
      <c r="D13" s="37" t="s">
        <v>77</v>
      </c>
      <c r="E13" s="34">
        <f t="shared" si="2"/>
        <v>10</v>
      </c>
      <c r="F13" s="50"/>
      <c r="G13" s="27">
        <f t="shared" si="1"/>
        <v>39935</v>
      </c>
      <c r="H13" s="15" t="s">
        <v>2</v>
      </c>
      <c r="I13" s="5"/>
      <c r="J13" s="53"/>
      <c r="K13" s="6">
        <f t="shared" si="3"/>
      </c>
      <c r="L13" s="6"/>
      <c r="M13" s="18" t="s">
        <v>42</v>
      </c>
      <c r="O13" s="4"/>
      <c r="P13" s="4"/>
      <c r="Q13" s="4"/>
    </row>
    <row r="14" spans="1:17" ht="12.75">
      <c r="A14" s="17" t="s">
        <v>20</v>
      </c>
      <c r="B14" s="15">
        <f>223+29+21</f>
        <v>273</v>
      </c>
      <c r="C14" s="16">
        <f t="shared" si="0"/>
        <v>2856</v>
      </c>
      <c r="D14" s="37" t="s">
        <v>80</v>
      </c>
      <c r="E14" s="34">
        <f t="shared" si="2"/>
        <v>11</v>
      </c>
      <c r="F14" s="50"/>
      <c r="G14" s="27">
        <f t="shared" si="1"/>
        <v>39936</v>
      </c>
      <c r="H14" s="15" t="s">
        <v>5</v>
      </c>
      <c r="I14" s="5"/>
      <c r="J14" s="53"/>
      <c r="K14" s="6">
        <f t="shared" si="3"/>
      </c>
      <c r="L14" s="6"/>
      <c r="M14" s="19" t="s">
        <v>41</v>
      </c>
      <c r="O14" s="4"/>
      <c r="P14" s="4"/>
      <c r="Q14" s="4"/>
    </row>
    <row r="15" spans="1:17" ht="12.75">
      <c r="A15" s="17" t="s">
        <v>79</v>
      </c>
      <c r="B15" s="15">
        <v>239</v>
      </c>
      <c r="C15" s="16">
        <f t="shared" si="0"/>
        <v>3095</v>
      </c>
      <c r="D15" s="37" t="s">
        <v>83</v>
      </c>
      <c r="E15" s="34">
        <f t="shared" si="2"/>
        <v>12</v>
      </c>
      <c r="F15" s="50"/>
      <c r="G15" s="27">
        <f aca="true" t="shared" si="4" ref="G15:G20">G14+1</f>
        <v>39937</v>
      </c>
      <c r="H15" s="15" t="s">
        <v>6</v>
      </c>
      <c r="I15" s="5"/>
      <c r="J15" s="53"/>
      <c r="K15" s="6">
        <f t="shared" si="3"/>
      </c>
      <c r="L15" s="6"/>
      <c r="O15" s="4"/>
      <c r="P15" s="4"/>
      <c r="Q15" s="4"/>
    </row>
    <row r="16" spans="1:17" ht="12.75">
      <c r="A16" s="17" t="s">
        <v>21</v>
      </c>
      <c r="B16" s="15">
        <v>215</v>
      </c>
      <c r="C16" s="16">
        <f t="shared" si="0"/>
        <v>3310</v>
      </c>
      <c r="D16" s="15" t="s">
        <v>81</v>
      </c>
      <c r="E16" s="34">
        <f t="shared" si="2"/>
        <v>13</v>
      </c>
      <c r="F16" s="50"/>
      <c r="G16" s="27">
        <f t="shared" si="4"/>
        <v>39938</v>
      </c>
      <c r="H16" s="15" t="s">
        <v>7</v>
      </c>
      <c r="I16" s="5"/>
      <c r="J16" s="53"/>
      <c r="K16" s="6">
        <f t="shared" si="3"/>
      </c>
      <c r="L16" s="6"/>
      <c r="O16" s="4"/>
      <c r="P16" s="4"/>
      <c r="Q16" s="4"/>
    </row>
    <row r="17" spans="1:17" ht="12.75">
      <c r="A17" s="17" t="s">
        <v>21</v>
      </c>
      <c r="B17" s="15">
        <v>0</v>
      </c>
      <c r="C17" s="16">
        <f t="shared" si="0"/>
        <v>3310</v>
      </c>
      <c r="D17" s="15" t="s">
        <v>81</v>
      </c>
      <c r="E17" s="34">
        <f t="shared" si="2"/>
        <v>14</v>
      </c>
      <c r="F17" s="50"/>
      <c r="G17" s="27">
        <f t="shared" si="4"/>
        <v>39939</v>
      </c>
      <c r="H17" s="15" t="s">
        <v>8</v>
      </c>
      <c r="I17" s="5"/>
      <c r="J17" s="53"/>
      <c r="K17" s="6">
        <f t="shared" si="3"/>
        <v>1</v>
      </c>
      <c r="L17" s="6"/>
      <c r="O17" s="4"/>
      <c r="P17" s="4"/>
      <c r="Q17" s="4"/>
    </row>
    <row r="18" spans="1:17" ht="12.75" customHeight="1">
      <c r="A18" s="17" t="s">
        <v>85</v>
      </c>
      <c r="B18" s="15">
        <v>320</v>
      </c>
      <c r="C18" s="16">
        <f t="shared" si="0"/>
        <v>3630</v>
      </c>
      <c r="D18" s="15" t="s">
        <v>84</v>
      </c>
      <c r="E18" s="34">
        <f t="shared" si="2"/>
        <v>15</v>
      </c>
      <c r="F18" s="50">
        <f>F11+1</f>
        <v>3</v>
      </c>
      <c r="G18" s="27">
        <f t="shared" si="4"/>
        <v>39940</v>
      </c>
      <c r="H18" s="15" t="s">
        <v>3</v>
      </c>
      <c r="I18" s="5"/>
      <c r="J18" s="53"/>
      <c r="K18" s="6">
        <f t="shared" si="3"/>
      </c>
      <c r="L18" s="6"/>
      <c r="M18" s="5"/>
      <c r="O18" s="4"/>
      <c r="P18" s="4"/>
      <c r="Q18" s="4"/>
    </row>
    <row r="19" spans="1:17" ht="12.75">
      <c r="A19" s="17" t="s">
        <v>85</v>
      </c>
      <c r="B19" s="15">
        <v>0</v>
      </c>
      <c r="C19" s="16">
        <f aca="true" t="shared" si="5" ref="C19:C27">C18+B19</f>
        <v>3630</v>
      </c>
      <c r="D19" s="15" t="s">
        <v>84</v>
      </c>
      <c r="E19" s="34">
        <f t="shared" si="2"/>
        <v>16</v>
      </c>
      <c r="F19" s="50"/>
      <c r="G19" s="27">
        <f t="shared" si="4"/>
        <v>39941</v>
      </c>
      <c r="H19" s="15" t="s">
        <v>4</v>
      </c>
      <c r="I19" s="5"/>
      <c r="J19" s="53"/>
      <c r="K19" s="6">
        <f t="shared" si="3"/>
        <v>1</v>
      </c>
      <c r="L19" s="6"/>
      <c r="O19" s="4"/>
      <c r="P19" s="4"/>
      <c r="Q19" s="4"/>
    </row>
    <row r="20" spans="1:17" ht="13.5" customHeight="1" thickBot="1">
      <c r="A20" s="17" t="s">
        <v>22</v>
      </c>
      <c r="B20" s="15">
        <v>250</v>
      </c>
      <c r="C20" s="16">
        <f t="shared" si="5"/>
        <v>3880</v>
      </c>
      <c r="D20" s="15" t="s">
        <v>82</v>
      </c>
      <c r="E20" s="34">
        <f t="shared" si="2"/>
        <v>17</v>
      </c>
      <c r="F20" s="50"/>
      <c r="G20" s="27">
        <f t="shared" si="4"/>
        <v>39942</v>
      </c>
      <c r="H20" s="15" t="s">
        <v>2</v>
      </c>
      <c r="I20" s="5"/>
      <c r="J20" s="54"/>
      <c r="K20" s="6">
        <f t="shared" si="3"/>
      </c>
      <c r="L20" s="6"/>
      <c r="O20" s="4"/>
      <c r="P20" s="4"/>
      <c r="Q20" s="4"/>
    </row>
    <row r="21" spans="1:17" ht="12.75" customHeight="1">
      <c r="A21" s="17" t="s">
        <v>86</v>
      </c>
      <c r="B21" s="15">
        <v>230</v>
      </c>
      <c r="C21" s="16">
        <f t="shared" si="5"/>
        <v>4110</v>
      </c>
      <c r="D21" s="25" t="s">
        <v>46</v>
      </c>
      <c r="E21" s="34">
        <f t="shared" si="2"/>
        <v>18</v>
      </c>
      <c r="F21" s="50"/>
      <c r="G21" s="27">
        <f aca="true" t="shared" si="6" ref="G21:G28">G20+1</f>
        <v>39943</v>
      </c>
      <c r="H21" s="15" t="s">
        <v>5</v>
      </c>
      <c r="I21" s="5"/>
      <c r="J21" s="52" t="s">
        <v>30</v>
      </c>
      <c r="K21" s="6">
        <f t="shared" si="3"/>
      </c>
      <c r="L21" s="6"/>
      <c r="M21" s="29"/>
      <c r="O21" s="4"/>
      <c r="P21" s="4"/>
      <c r="Q21" s="4"/>
    </row>
    <row r="22" spans="1:17" ht="12.75">
      <c r="A22" s="1" t="s">
        <v>10</v>
      </c>
      <c r="B22" s="5">
        <v>260</v>
      </c>
      <c r="C22" s="6">
        <f t="shared" si="5"/>
        <v>4370</v>
      </c>
      <c r="D22" s="5" t="s">
        <v>88</v>
      </c>
      <c r="E22" s="34">
        <f t="shared" si="2"/>
        <v>19</v>
      </c>
      <c r="F22" s="50"/>
      <c r="G22" s="26">
        <f>G21+1</f>
        <v>39944</v>
      </c>
      <c r="H22" s="5" t="s">
        <v>6</v>
      </c>
      <c r="I22" s="5"/>
      <c r="J22" s="53"/>
      <c r="K22" s="6">
        <f t="shared" si="3"/>
      </c>
      <c r="L22" s="6"/>
      <c r="O22" s="4"/>
      <c r="P22" s="4"/>
      <c r="Q22" s="4"/>
    </row>
    <row r="23" spans="1:17" ht="12.75">
      <c r="A23" s="1" t="s">
        <v>96</v>
      </c>
      <c r="B23" s="5">
        <f>147+45+10</f>
        <v>202</v>
      </c>
      <c r="C23" s="6">
        <f>C22+B23</f>
        <v>4572</v>
      </c>
      <c r="D23" s="5" t="s">
        <v>87</v>
      </c>
      <c r="E23" s="34">
        <f t="shared" si="2"/>
        <v>20</v>
      </c>
      <c r="F23" s="50"/>
      <c r="G23" s="26">
        <f>G22+1</f>
        <v>39945</v>
      </c>
      <c r="H23" s="5" t="s">
        <v>7</v>
      </c>
      <c r="I23" s="5"/>
      <c r="J23" s="53"/>
      <c r="K23" s="6">
        <f t="shared" si="3"/>
      </c>
      <c r="L23" s="6"/>
      <c r="O23" s="4"/>
      <c r="P23" s="4"/>
      <c r="Q23" s="4"/>
    </row>
    <row r="24" spans="1:17" ht="12.75" customHeight="1" thickBot="1">
      <c r="A24" s="1" t="s">
        <v>29</v>
      </c>
      <c r="B24" s="5">
        <v>222</v>
      </c>
      <c r="C24" s="6">
        <f>C23+B24</f>
        <v>4794</v>
      </c>
      <c r="D24" s="5" t="s">
        <v>95</v>
      </c>
      <c r="E24" s="34">
        <f t="shared" si="2"/>
        <v>21</v>
      </c>
      <c r="F24" s="50"/>
      <c r="G24" s="26">
        <f>G23+1</f>
        <v>39946</v>
      </c>
      <c r="H24" s="5" t="s">
        <v>8</v>
      </c>
      <c r="I24" s="5"/>
      <c r="J24" s="54"/>
      <c r="K24" s="6">
        <f t="shared" si="3"/>
      </c>
      <c r="L24" s="6"/>
      <c r="O24" s="4"/>
      <c r="P24" s="4"/>
      <c r="Q24" s="4"/>
    </row>
    <row r="25" spans="1:17" ht="12.75" customHeight="1">
      <c r="A25" s="17" t="s">
        <v>29</v>
      </c>
      <c r="B25" s="15">
        <v>0</v>
      </c>
      <c r="C25" s="16">
        <f t="shared" si="5"/>
        <v>4794</v>
      </c>
      <c r="D25" s="25" t="s">
        <v>63</v>
      </c>
      <c r="E25" s="34">
        <f t="shared" si="2"/>
        <v>22</v>
      </c>
      <c r="F25" s="50">
        <f>F18+1</f>
        <v>4</v>
      </c>
      <c r="G25" s="27">
        <f t="shared" si="6"/>
        <v>39947</v>
      </c>
      <c r="H25" s="15" t="s">
        <v>3</v>
      </c>
      <c r="I25" s="5"/>
      <c r="J25" s="4"/>
      <c r="K25" s="6">
        <f t="shared" si="3"/>
        <v>1</v>
      </c>
      <c r="L25" s="6"/>
      <c r="M25" s="31"/>
      <c r="O25" s="4"/>
      <c r="P25" s="4"/>
      <c r="Q25" s="4"/>
    </row>
    <row r="26" spans="1:17" ht="12.75">
      <c r="A26" s="17" t="s">
        <v>29</v>
      </c>
      <c r="B26" s="15">
        <v>0</v>
      </c>
      <c r="C26" s="16">
        <f t="shared" si="5"/>
        <v>4794</v>
      </c>
      <c r="D26" s="15" t="s">
        <v>38</v>
      </c>
      <c r="E26" s="34">
        <f t="shared" si="2"/>
        <v>23</v>
      </c>
      <c r="F26" s="50"/>
      <c r="G26" s="27">
        <f t="shared" si="6"/>
        <v>39948</v>
      </c>
      <c r="H26" s="15" t="s">
        <v>4</v>
      </c>
      <c r="I26" s="5"/>
      <c r="J26" s="4"/>
      <c r="K26" s="6">
        <f t="shared" si="3"/>
        <v>1</v>
      </c>
      <c r="L26" s="6"/>
      <c r="M26" s="18"/>
      <c r="O26" s="4"/>
      <c r="P26" s="4"/>
      <c r="Q26" s="4"/>
    </row>
    <row r="27" spans="1:17" ht="12.75">
      <c r="A27" s="17" t="s">
        <v>29</v>
      </c>
      <c r="B27" s="15">
        <v>0</v>
      </c>
      <c r="C27" s="16">
        <f t="shared" si="5"/>
        <v>4794</v>
      </c>
      <c r="D27" s="15" t="s">
        <v>49</v>
      </c>
      <c r="E27" s="34">
        <f t="shared" si="2"/>
        <v>24</v>
      </c>
      <c r="F27" s="50"/>
      <c r="G27" s="27">
        <f t="shared" si="6"/>
        <v>39949</v>
      </c>
      <c r="H27" s="15" t="s">
        <v>2</v>
      </c>
      <c r="I27" s="5"/>
      <c r="J27" s="4"/>
      <c r="K27" s="6">
        <f t="shared" si="3"/>
        <v>1</v>
      </c>
      <c r="L27" s="6"/>
      <c r="M27" s="18"/>
      <c r="O27" s="4"/>
      <c r="P27" s="4"/>
      <c r="Q27" s="4"/>
    </row>
    <row r="28" spans="1:12" ht="12.75" customHeight="1" thickBot="1">
      <c r="A28" s="17" t="s">
        <v>29</v>
      </c>
      <c r="B28" s="15">
        <v>0</v>
      </c>
      <c r="C28" s="16">
        <f aca="true" t="shared" si="7" ref="C28:C91">C27+B28</f>
        <v>4794</v>
      </c>
      <c r="D28" s="15" t="s">
        <v>39</v>
      </c>
      <c r="E28" s="34">
        <f t="shared" si="2"/>
        <v>25</v>
      </c>
      <c r="F28" s="50"/>
      <c r="G28" s="27">
        <f t="shared" si="6"/>
        <v>39950</v>
      </c>
      <c r="H28" s="15" t="s">
        <v>5</v>
      </c>
      <c r="I28" s="5"/>
      <c r="K28" s="6">
        <f t="shared" si="3"/>
        <v>1</v>
      </c>
      <c r="L28" s="6"/>
    </row>
    <row r="29" spans="1:13" ht="12.75">
      <c r="A29" s="17" t="s">
        <v>29</v>
      </c>
      <c r="B29" s="15">
        <v>0</v>
      </c>
      <c r="C29" s="16">
        <f t="shared" si="7"/>
        <v>4794</v>
      </c>
      <c r="D29" s="25" t="s">
        <v>67</v>
      </c>
      <c r="E29" s="34">
        <f t="shared" si="2"/>
        <v>26</v>
      </c>
      <c r="F29" s="50"/>
      <c r="G29" s="27">
        <f>G28+1</f>
        <v>39951</v>
      </c>
      <c r="H29" s="15" t="s">
        <v>6</v>
      </c>
      <c r="I29" s="5"/>
      <c r="J29" s="52" t="s">
        <v>122</v>
      </c>
      <c r="K29" s="6">
        <f t="shared" si="3"/>
        <v>1</v>
      </c>
      <c r="L29" s="6"/>
      <c r="M29" s="30"/>
    </row>
    <row r="30" spans="1:12" ht="12.75">
      <c r="A30" s="1" t="s">
        <v>29</v>
      </c>
      <c r="B30" s="5">
        <v>0</v>
      </c>
      <c r="C30" s="6">
        <f t="shared" si="7"/>
        <v>4794</v>
      </c>
      <c r="D30" s="5" t="s">
        <v>95</v>
      </c>
      <c r="E30" s="34">
        <f t="shared" si="2"/>
        <v>27</v>
      </c>
      <c r="F30" s="50"/>
      <c r="G30" s="26">
        <f>G29+1</f>
        <v>39952</v>
      </c>
      <c r="H30" s="5" t="s">
        <v>7</v>
      </c>
      <c r="I30" s="5"/>
      <c r="J30" s="56"/>
      <c r="K30" s="6">
        <f t="shared" si="3"/>
        <v>1</v>
      </c>
      <c r="L30" s="6"/>
    </row>
    <row r="31" spans="1:15" ht="12.75">
      <c r="A31" s="1" t="s">
        <v>89</v>
      </c>
      <c r="B31" s="5">
        <v>104</v>
      </c>
      <c r="C31" s="6">
        <f t="shared" si="7"/>
        <v>4898</v>
      </c>
      <c r="D31" s="5" t="s">
        <v>94</v>
      </c>
      <c r="E31" s="34">
        <f t="shared" si="2"/>
        <v>28</v>
      </c>
      <c r="F31" s="50"/>
      <c r="G31" s="26">
        <f>G30+1</f>
        <v>39953</v>
      </c>
      <c r="H31" s="5" t="s">
        <v>8</v>
      </c>
      <c r="I31" s="5"/>
      <c r="J31" s="56"/>
      <c r="K31" s="6">
        <f t="shared" si="3"/>
      </c>
      <c r="L31" s="6"/>
      <c r="O31" s="8"/>
    </row>
    <row r="32" spans="1:15" ht="12.75">
      <c r="A32" s="1" t="s">
        <v>92</v>
      </c>
      <c r="B32" s="5">
        <v>137</v>
      </c>
      <c r="C32" s="6">
        <f t="shared" si="7"/>
        <v>5035</v>
      </c>
      <c r="D32" s="5" t="s">
        <v>93</v>
      </c>
      <c r="E32" s="34">
        <f t="shared" si="2"/>
        <v>29</v>
      </c>
      <c r="F32" s="50">
        <f>F25+1</f>
        <v>5</v>
      </c>
      <c r="G32" s="26">
        <f>G31+1</f>
        <v>39954</v>
      </c>
      <c r="H32" s="5" t="s">
        <v>3</v>
      </c>
      <c r="I32" s="5"/>
      <c r="J32" s="56"/>
      <c r="K32" s="6">
        <f t="shared" si="3"/>
      </c>
      <c r="L32" s="6"/>
      <c r="O32" s="8"/>
    </row>
    <row r="33" spans="1:15" ht="12.75">
      <c r="A33" s="1" t="s">
        <v>90</v>
      </c>
      <c r="B33" s="5">
        <v>63</v>
      </c>
      <c r="C33" s="6">
        <f t="shared" si="7"/>
        <v>5098</v>
      </c>
      <c r="D33" s="5" t="s">
        <v>91</v>
      </c>
      <c r="E33" s="34">
        <f t="shared" si="2"/>
        <v>30</v>
      </c>
      <c r="F33" s="50"/>
      <c r="G33" s="26">
        <f>G32+1</f>
        <v>39955</v>
      </c>
      <c r="H33" s="5" t="s">
        <v>4</v>
      </c>
      <c r="I33" s="5"/>
      <c r="J33" s="56"/>
      <c r="K33" s="6">
        <f t="shared" si="3"/>
      </c>
      <c r="L33" s="36"/>
      <c r="M33" s="19" t="s">
        <v>98</v>
      </c>
      <c r="O33" s="8"/>
    </row>
    <row r="34" spans="1:15" ht="12.75" customHeight="1">
      <c r="A34" s="17" t="s">
        <v>9</v>
      </c>
      <c r="B34" s="15">
        <v>0</v>
      </c>
      <c r="C34" s="16">
        <f t="shared" si="7"/>
        <v>5098</v>
      </c>
      <c r="D34" s="25" t="s">
        <v>65</v>
      </c>
      <c r="E34" s="34">
        <f t="shared" si="2"/>
        <v>31</v>
      </c>
      <c r="F34" s="50"/>
      <c r="G34" s="27">
        <f aca="true" t="shared" si="8" ref="G34:G67">G33+1</f>
        <v>39956</v>
      </c>
      <c r="H34" s="15" t="s">
        <v>2</v>
      </c>
      <c r="I34" s="5"/>
      <c r="J34" s="56"/>
      <c r="K34" s="6">
        <f t="shared" si="3"/>
        <v>1</v>
      </c>
      <c r="L34" s="6"/>
      <c r="M34" s="29"/>
      <c r="O34" s="8"/>
    </row>
    <row r="35" spans="1:15" ht="12.75">
      <c r="A35" s="17" t="s">
        <v>9</v>
      </c>
      <c r="B35" s="15">
        <v>0</v>
      </c>
      <c r="C35" s="16">
        <f t="shared" si="7"/>
        <v>5098</v>
      </c>
      <c r="D35" s="25" t="s">
        <v>55</v>
      </c>
      <c r="E35" s="34">
        <f t="shared" si="2"/>
        <v>32</v>
      </c>
      <c r="F35" s="50"/>
      <c r="G35" s="27">
        <f t="shared" si="8"/>
        <v>39957</v>
      </c>
      <c r="H35" s="15" t="s">
        <v>5</v>
      </c>
      <c r="I35" s="5"/>
      <c r="J35" s="56"/>
      <c r="K35" s="6">
        <f t="shared" si="3"/>
        <v>1</v>
      </c>
      <c r="L35" s="6"/>
      <c r="O35" s="8"/>
    </row>
    <row r="36" spans="1:15" ht="12.75">
      <c r="A36" s="17" t="s">
        <v>9</v>
      </c>
      <c r="B36" s="15">
        <v>0</v>
      </c>
      <c r="C36" s="16">
        <f t="shared" si="7"/>
        <v>5098</v>
      </c>
      <c r="D36" s="15" t="s">
        <v>51</v>
      </c>
      <c r="E36" s="34">
        <f t="shared" si="2"/>
        <v>33</v>
      </c>
      <c r="F36" s="50"/>
      <c r="G36" s="27">
        <f t="shared" si="8"/>
        <v>39958</v>
      </c>
      <c r="H36" s="15" t="s">
        <v>6</v>
      </c>
      <c r="I36" s="5"/>
      <c r="J36" s="56"/>
      <c r="K36" s="6">
        <f t="shared" si="3"/>
        <v>1</v>
      </c>
      <c r="L36"/>
      <c r="M36"/>
      <c r="O36" s="8"/>
    </row>
    <row r="37" spans="1:15" ht="12.75">
      <c r="A37" s="17" t="s">
        <v>90</v>
      </c>
      <c r="B37" s="15">
        <v>0</v>
      </c>
      <c r="C37" s="16">
        <f>C36+B37</f>
        <v>5098</v>
      </c>
      <c r="D37" s="25" t="s">
        <v>66</v>
      </c>
      <c r="E37" s="34">
        <f t="shared" si="2"/>
        <v>34</v>
      </c>
      <c r="F37" s="50"/>
      <c r="G37" s="27">
        <f t="shared" si="8"/>
        <v>39959</v>
      </c>
      <c r="H37" s="15" t="s">
        <v>7</v>
      </c>
      <c r="I37" s="5"/>
      <c r="J37" s="56"/>
      <c r="K37" s="6">
        <f t="shared" si="3"/>
        <v>1</v>
      </c>
      <c r="L37"/>
      <c r="M37" s="29"/>
      <c r="O37" s="8"/>
    </row>
    <row r="38" spans="1:15" ht="12.75">
      <c r="A38" s="1" t="s">
        <v>97</v>
      </c>
      <c r="B38" s="5">
        <v>127</v>
      </c>
      <c r="C38" s="6">
        <f>C37+B38</f>
        <v>5225</v>
      </c>
      <c r="D38" s="5" t="s">
        <v>153</v>
      </c>
      <c r="E38" s="34">
        <f t="shared" si="2"/>
        <v>35</v>
      </c>
      <c r="F38" s="50"/>
      <c r="G38" s="26">
        <f>G37+1</f>
        <v>39960</v>
      </c>
      <c r="H38" s="5" t="s">
        <v>8</v>
      </c>
      <c r="I38" s="5"/>
      <c r="J38" s="56"/>
      <c r="K38" s="6">
        <f t="shared" si="3"/>
      </c>
      <c r="L38"/>
      <c r="O38" s="8"/>
    </row>
    <row r="39" spans="1:15" ht="12.75" customHeight="1">
      <c r="A39" s="1" t="s">
        <v>97</v>
      </c>
      <c r="B39" s="5">
        <v>0</v>
      </c>
      <c r="C39" s="6">
        <f>C38+B39</f>
        <v>5225</v>
      </c>
      <c r="D39" s="5" t="s">
        <v>153</v>
      </c>
      <c r="E39" s="34">
        <f t="shared" si="2"/>
        <v>36</v>
      </c>
      <c r="F39" s="50">
        <f>F32+1</f>
        <v>6</v>
      </c>
      <c r="G39" s="26">
        <f t="shared" si="8"/>
        <v>39961</v>
      </c>
      <c r="H39" s="5" t="s">
        <v>3</v>
      </c>
      <c r="I39" s="5"/>
      <c r="J39" s="56"/>
      <c r="K39" s="6">
        <f t="shared" si="3"/>
        <v>1</v>
      </c>
      <c r="L39"/>
      <c r="O39" s="3"/>
    </row>
    <row r="40" spans="1:15" ht="12.75">
      <c r="A40" s="1" t="s">
        <v>101</v>
      </c>
      <c r="B40" s="5">
        <v>227</v>
      </c>
      <c r="C40" s="6">
        <f>C39+B40</f>
        <v>5452</v>
      </c>
      <c r="D40" s="5" t="s">
        <v>64</v>
      </c>
      <c r="E40" s="34">
        <f t="shared" si="2"/>
        <v>37</v>
      </c>
      <c r="F40" s="50"/>
      <c r="G40" s="26">
        <f t="shared" si="8"/>
        <v>39962</v>
      </c>
      <c r="H40" s="5" t="s">
        <v>4</v>
      </c>
      <c r="I40" s="5"/>
      <c r="J40" s="56"/>
      <c r="K40" s="6">
        <f t="shared" si="3"/>
      </c>
      <c r="L40"/>
      <c r="M40" s="18"/>
      <c r="O40" s="3"/>
    </row>
    <row r="41" spans="1:15" ht="12.75">
      <c r="A41" s="1" t="s">
        <v>105</v>
      </c>
      <c r="B41" s="5">
        <v>162</v>
      </c>
      <c r="C41" s="6">
        <f>C40+B41</f>
        <v>5614</v>
      </c>
      <c r="D41" s="5" t="s">
        <v>116</v>
      </c>
      <c r="E41" s="34">
        <f t="shared" si="2"/>
        <v>38</v>
      </c>
      <c r="F41" s="50"/>
      <c r="G41" s="26">
        <f t="shared" si="8"/>
        <v>39963</v>
      </c>
      <c r="H41" s="5" t="s">
        <v>2</v>
      </c>
      <c r="I41" s="5"/>
      <c r="J41" s="56"/>
      <c r="K41" s="6">
        <f t="shared" si="3"/>
      </c>
      <c r="L41"/>
      <c r="M41" s="18"/>
      <c r="O41" s="3"/>
    </row>
    <row r="42" spans="1:15" ht="12.75">
      <c r="A42" s="1" t="s">
        <v>105</v>
      </c>
      <c r="B42" s="5">
        <v>0</v>
      </c>
      <c r="C42" s="6">
        <f t="shared" si="7"/>
        <v>5614</v>
      </c>
      <c r="D42" s="5" t="s">
        <v>116</v>
      </c>
      <c r="E42" s="34">
        <f t="shared" si="2"/>
        <v>39</v>
      </c>
      <c r="F42" s="50"/>
      <c r="G42" s="26">
        <f t="shared" si="8"/>
        <v>39964</v>
      </c>
      <c r="H42" s="5" t="s">
        <v>5</v>
      </c>
      <c r="I42" s="5"/>
      <c r="J42" s="56"/>
      <c r="K42" s="6">
        <f t="shared" si="3"/>
        <v>1</v>
      </c>
      <c r="L42"/>
      <c r="M42" s="18"/>
      <c r="O42" s="3"/>
    </row>
    <row r="43" spans="1:15" ht="12.75">
      <c r="A43" s="1" t="s">
        <v>24</v>
      </c>
      <c r="B43" s="5">
        <v>117</v>
      </c>
      <c r="C43" s="6">
        <f t="shared" si="7"/>
        <v>5731</v>
      </c>
      <c r="D43" s="5" t="s">
        <v>114</v>
      </c>
      <c r="E43" s="34">
        <f t="shared" si="2"/>
        <v>40</v>
      </c>
      <c r="F43" s="50"/>
      <c r="G43" s="26">
        <f t="shared" si="8"/>
        <v>39965</v>
      </c>
      <c r="H43" s="5" t="s">
        <v>6</v>
      </c>
      <c r="I43" s="5"/>
      <c r="J43" s="56"/>
      <c r="K43" s="6">
        <f t="shared" si="3"/>
      </c>
      <c r="L43"/>
      <c r="M43" s="18" t="s">
        <v>115</v>
      </c>
      <c r="O43" s="3"/>
    </row>
    <row r="44" spans="1:15" ht="12.75">
      <c r="A44" s="1" t="s">
        <v>103</v>
      </c>
      <c r="B44" s="5">
        <v>155</v>
      </c>
      <c r="C44" s="6">
        <f aca="true" t="shared" si="9" ref="C44:C54">C43+B43</f>
        <v>5848</v>
      </c>
      <c r="D44" s="5" t="s">
        <v>118</v>
      </c>
      <c r="E44" s="34">
        <f t="shared" si="2"/>
        <v>41</v>
      </c>
      <c r="F44" s="50"/>
      <c r="G44" s="26">
        <f t="shared" si="8"/>
        <v>39966</v>
      </c>
      <c r="H44" s="5" t="s">
        <v>7</v>
      </c>
      <c r="I44" s="5"/>
      <c r="J44" s="56"/>
      <c r="K44" s="6">
        <f t="shared" si="3"/>
      </c>
      <c r="L44"/>
      <c r="M44" s="18" t="s">
        <v>119</v>
      </c>
      <c r="O44" s="3"/>
    </row>
    <row r="45" spans="1:15" ht="12.75">
      <c r="A45" s="1" t="s">
        <v>25</v>
      </c>
      <c r="B45" s="5">
        <v>179</v>
      </c>
      <c r="C45" s="6">
        <f t="shared" si="9"/>
        <v>6003</v>
      </c>
      <c r="D45" s="5" t="s">
        <v>117</v>
      </c>
      <c r="E45" s="34">
        <f t="shared" si="2"/>
        <v>42</v>
      </c>
      <c r="F45" s="50"/>
      <c r="G45" s="26">
        <f t="shared" si="8"/>
        <v>39967</v>
      </c>
      <c r="H45" s="5" t="s">
        <v>8</v>
      </c>
      <c r="I45" s="5"/>
      <c r="J45" s="56"/>
      <c r="K45" s="6">
        <f t="shared" si="3"/>
      </c>
      <c r="L45"/>
      <c r="O45" s="3"/>
    </row>
    <row r="46" spans="1:15" ht="12.75">
      <c r="A46" s="1" t="s">
        <v>128</v>
      </c>
      <c r="B46" s="5">
        <v>143</v>
      </c>
      <c r="C46" s="6">
        <f t="shared" si="9"/>
        <v>6182</v>
      </c>
      <c r="D46" s="5" t="s">
        <v>120</v>
      </c>
      <c r="E46" s="34">
        <f t="shared" si="2"/>
        <v>43</v>
      </c>
      <c r="F46" s="50">
        <f>F39+1</f>
        <v>7</v>
      </c>
      <c r="G46" s="26">
        <f t="shared" si="8"/>
        <v>39968</v>
      </c>
      <c r="H46" s="5" t="s">
        <v>3</v>
      </c>
      <c r="I46" s="5"/>
      <c r="J46" s="56"/>
      <c r="K46" s="6">
        <f t="shared" si="3"/>
      </c>
      <c r="L46"/>
      <c r="M46" s="18" t="s">
        <v>126</v>
      </c>
      <c r="O46" s="3"/>
    </row>
    <row r="47" spans="1:15" ht="12.75">
      <c r="A47" s="1" t="s">
        <v>125</v>
      </c>
      <c r="B47" s="5">
        <v>112</v>
      </c>
      <c r="C47" s="6">
        <f t="shared" si="9"/>
        <v>6325</v>
      </c>
      <c r="D47" s="5" t="s">
        <v>124</v>
      </c>
      <c r="E47" s="34">
        <f t="shared" si="2"/>
        <v>44</v>
      </c>
      <c r="F47" s="50"/>
      <c r="G47" s="26">
        <f t="shared" si="8"/>
        <v>39969</v>
      </c>
      <c r="H47" s="5" t="s">
        <v>4</v>
      </c>
      <c r="I47" s="5"/>
      <c r="J47" s="56"/>
      <c r="K47" s="6">
        <f t="shared" si="3"/>
      </c>
      <c r="L47"/>
      <c r="M47" s="18"/>
      <c r="O47" s="3"/>
    </row>
    <row r="48" spans="1:15" ht="12.75">
      <c r="A48" s="1" t="s">
        <v>102</v>
      </c>
      <c r="B48" s="5">
        <v>229</v>
      </c>
      <c r="C48" s="6">
        <f t="shared" si="9"/>
        <v>6437</v>
      </c>
      <c r="D48" s="5" t="s">
        <v>123</v>
      </c>
      <c r="E48" s="34">
        <f t="shared" si="2"/>
        <v>45</v>
      </c>
      <c r="F48" s="50"/>
      <c r="G48" s="26">
        <f t="shared" si="8"/>
        <v>39970</v>
      </c>
      <c r="H48" s="5" t="s">
        <v>2</v>
      </c>
      <c r="I48" s="5"/>
      <c r="J48" s="56"/>
      <c r="K48" s="6">
        <f t="shared" si="3"/>
      </c>
      <c r="L48"/>
      <c r="M48" s="18"/>
      <c r="O48" s="3"/>
    </row>
    <row r="49" spans="1:15" ht="12.75" customHeight="1">
      <c r="A49" s="1" t="s">
        <v>104</v>
      </c>
      <c r="B49" s="5">
        <v>228</v>
      </c>
      <c r="C49" s="6">
        <f t="shared" si="9"/>
        <v>6666</v>
      </c>
      <c r="D49" s="5" t="s">
        <v>129</v>
      </c>
      <c r="E49" s="34">
        <f t="shared" si="2"/>
        <v>46</v>
      </c>
      <c r="F49" s="50"/>
      <c r="G49" s="26">
        <f t="shared" si="8"/>
        <v>39971</v>
      </c>
      <c r="H49" s="5" t="s">
        <v>5</v>
      </c>
      <c r="I49" s="5"/>
      <c r="J49" s="56"/>
      <c r="K49" s="6">
        <f t="shared" si="3"/>
      </c>
      <c r="L49"/>
      <c r="M49" s="19" t="s">
        <v>127</v>
      </c>
      <c r="O49" s="3"/>
    </row>
    <row r="50" spans="1:15" ht="12.75">
      <c r="A50" s="1" t="s">
        <v>26</v>
      </c>
      <c r="B50" s="5">
        <v>235</v>
      </c>
      <c r="C50" s="6">
        <f t="shared" si="9"/>
        <v>6894</v>
      </c>
      <c r="D50" s="5" t="s">
        <v>152</v>
      </c>
      <c r="E50" s="34">
        <f t="shared" si="2"/>
        <v>47</v>
      </c>
      <c r="F50" s="50"/>
      <c r="G50" s="26">
        <f t="shared" si="8"/>
        <v>39972</v>
      </c>
      <c r="H50" s="5" t="s">
        <v>6</v>
      </c>
      <c r="I50" s="5"/>
      <c r="J50" s="56"/>
      <c r="K50" s="6">
        <f t="shared" si="3"/>
      </c>
      <c r="L50"/>
      <c r="M50" s="18"/>
      <c r="O50" s="3"/>
    </row>
    <row r="51" spans="1:15" ht="13.5" thickBot="1">
      <c r="A51" s="1" t="s">
        <v>26</v>
      </c>
      <c r="B51" s="5">
        <v>0</v>
      </c>
      <c r="C51" s="6">
        <f t="shared" si="9"/>
        <v>7129</v>
      </c>
      <c r="D51" s="5" t="s">
        <v>152</v>
      </c>
      <c r="E51" s="34">
        <f t="shared" si="2"/>
        <v>48</v>
      </c>
      <c r="F51" s="50"/>
      <c r="G51" s="26">
        <f t="shared" si="8"/>
        <v>39973</v>
      </c>
      <c r="H51" s="5" t="s">
        <v>7</v>
      </c>
      <c r="I51" s="5"/>
      <c r="J51" s="57"/>
      <c r="K51" s="6">
        <f t="shared" si="3"/>
        <v>1</v>
      </c>
      <c r="L51"/>
      <c r="M51" s="18"/>
      <c r="O51" s="3"/>
    </row>
    <row r="52" spans="1:15" ht="12.75">
      <c r="A52" s="1" t="s">
        <v>26</v>
      </c>
      <c r="B52" s="5">
        <v>0</v>
      </c>
      <c r="C52" s="6">
        <f t="shared" si="9"/>
        <v>7129</v>
      </c>
      <c r="D52" s="5" t="s">
        <v>152</v>
      </c>
      <c r="E52" s="34">
        <f t="shared" si="2"/>
        <v>49</v>
      </c>
      <c r="F52" s="50"/>
      <c r="G52" s="26">
        <f t="shared" si="8"/>
        <v>39974</v>
      </c>
      <c r="H52" s="5" t="s">
        <v>8</v>
      </c>
      <c r="I52" s="5"/>
      <c r="J52" s="3"/>
      <c r="K52" s="6">
        <f t="shared" si="3"/>
        <v>1</v>
      </c>
      <c r="L52"/>
      <c r="M52" s="18"/>
      <c r="O52" s="3"/>
    </row>
    <row r="53" spans="1:15" ht="12.75" customHeight="1" thickBot="1">
      <c r="A53" s="1" t="s">
        <v>26</v>
      </c>
      <c r="B53" s="5">
        <v>0</v>
      </c>
      <c r="C53" s="6">
        <f t="shared" si="9"/>
        <v>7129</v>
      </c>
      <c r="D53" s="5" t="s">
        <v>152</v>
      </c>
      <c r="E53" s="34">
        <f t="shared" si="2"/>
        <v>50</v>
      </c>
      <c r="F53" s="50">
        <f>F46+1</f>
        <v>8</v>
      </c>
      <c r="G53" s="26">
        <f t="shared" si="8"/>
        <v>39975</v>
      </c>
      <c r="H53" s="5" t="s">
        <v>3</v>
      </c>
      <c r="I53" s="5"/>
      <c r="J53" s="3"/>
      <c r="K53" s="6">
        <f t="shared" si="3"/>
        <v>1</v>
      </c>
      <c r="L53"/>
      <c r="M53" s="18"/>
      <c r="O53" s="3"/>
    </row>
    <row r="54" spans="1:15" ht="12.75">
      <c r="A54" s="1" t="s">
        <v>26</v>
      </c>
      <c r="B54" s="5">
        <v>0</v>
      </c>
      <c r="C54" s="6">
        <f t="shared" si="9"/>
        <v>7129</v>
      </c>
      <c r="D54" s="5" t="s">
        <v>152</v>
      </c>
      <c r="E54" s="34">
        <f t="shared" si="2"/>
        <v>51</v>
      </c>
      <c r="F54" s="50"/>
      <c r="G54" s="26">
        <f t="shared" si="8"/>
        <v>39976</v>
      </c>
      <c r="H54" s="5" t="s">
        <v>4</v>
      </c>
      <c r="I54" s="5"/>
      <c r="J54" s="52" t="s">
        <v>113</v>
      </c>
      <c r="K54" s="6">
        <f t="shared" si="3"/>
        <v>1</v>
      </c>
      <c r="L54"/>
      <c r="M54" s="18"/>
      <c r="O54" s="3"/>
    </row>
    <row r="55" spans="1:15" ht="12.75" customHeight="1">
      <c r="A55" s="1" t="s">
        <v>26</v>
      </c>
      <c r="B55" s="5">
        <v>0</v>
      </c>
      <c r="C55" s="6">
        <f>C54+B55</f>
        <v>7129</v>
      </c>
      <c r="D55" s="5" t="s">
        <v>152</v>
      </c>
      <c r="E55" s="34">
        <f t="shared" si="2"/>
        <v>52</v>
      </c>
      <c r="F55" s="50"/>
      <c r="G55" s="26">
        <f t="shared" si="8"/>
        <v>39977</v>
      </c>
      <c r="H55" s="5" t="s">
        <v>2</v>
      </c>
      <c r="I55" s="5"/>
      <c r="J55" s="53"/>
      <c r="K55" s="6">
        <f t="shared" si="3"/>
        <v>1</v>
      </c>
      <c r="L55"/>
      <c r="O55" s="3"/>
    </row>
    <row r="56" spans="1:15" ht="12.75">
      <c r="A56" s="1" t="s">
        <v>106</v>
      </c>
      <c r="B56" s="5">
        <v>236</v>
      </c>
      <c r="C56" s="6">
        <f aca="true" t="shared" si="10" ref="C56:C69">C55+B56</f>
        <v>7365</v>
      </c>
      <c r="D56" s="38" t="s">
        <v>133</v>
      </c>
      <c r="E56" s="34">
        <f t="shared" si="2"/>
        <v>53</v>
      </c>
      <c r="F56" s="50"/>
      <c r="G56" s="26">
        <f t="shared" si="8"/>
        <v>39978</v>
      </c>
      <c r="H56" s="5" t="s">
        <v>5</v>
      </c>
      <c r="I56" s="5"/>
      <c r="J56" s="53"/>
      <c r="K56" s="6">
        <f t="shared" si="3"/>
      </c>
      <c r="L56"/>
      <c r="M56" s="39" t="s">
        <v>131</v>
      </c>
      <c r="O56" s="3"/>
    </row>
    <row r="57" spans="1:15" ht="12.75">
      <c r="A57" s="1" t="s">
        <v>112</v>
      </c>
      <c r="B57" s="5">
        <v>225</v>
      </c>
      <c r="C57" s="6">
        <f t="shared" si="10"/>
        <v>7590</v>
      </c>
      <c r="D57" s="38" t="s">
        <v>133</v>
      </c>
      <c r="E57" s="34">
        <f t="shared" si="2"/>
        <v>54</v>
      </c>
      <c r="F57" s="50"/>
      <c r="G57" s="26">
        <f t="shared" si="8"/>
        <v>39979</v>
      </c>
      <c r="H57" s="5" t="s">
        <v>6</v>
      </c>
      <c r="I57" s="5"/>
      <c r="J57" s="53"/>
      <c r="K57" s="6">
        <f t="shared" si="3"/>
      </c>
      <c r="L57"/>
      <c r="M57" s="39" t="s">
        <v>111</v>
      </c>
      <c r="O57" s="3"/>
    </row>
    <row r="58" spans="1:15" ht="12.75">
      <c r="A58" s="1" t="s">
        <v>107</v>
      </c>
      <c r="B58" s="5">
        <v>219</v>
      </c>
      <c r="C58" s="6">
        <f t="shared" si="10"/>
        <v>7809</v>
      </c>
      <c r="D58" s="5" t="s">
        <v>134</v>
      </c>
      <c r="E58" s="34">
        <f t="shared" si="2"/>
        <v>55</v>
      </c>
      <c r="F58" s="50"/>
      <c r="G58" s="26">
        <f t="shared" si="8"/>
        <v>39980</v>
      </c>
      <c r="H58" s="5" t="s">
        <v>7</v>
      </c>
      <c r="I58" s="5"/>
      <c r="J58" s="53"/>
      <c r="K58" s="6">
        <f t="shared" si="3"/>
      </c>
      <c r="L58"/>
      <c r="M58" s="39" t="s">
        <v>110</v>
      </c>
      <c r="O58" s="3"/>
    </row>
    <row r="59" spans="1:15" ht="12.75">
      <c r="A59" s="1" t="s">
        <v>136</v>
      </c>
      <c r="B59" s="5">
        <v>446</v>
      </c>
      <c r="C59" s="6">
        <f t="shared" si="10"/>
        <v>8255</v>
      </c>
      <c r="D59" s="5" t="s">
        <v>135</v>
      </c>
      <c r="E59" s="34">
        <f t="shared" si="2"/>
        <v>56</v>
      </c>
      <c r="F59" s="50"/>
      <c r="G59" s="26">
        <f t="shared" si="8"/>
        <v>39981</v>
      </c>
      <c r="H59" s="5" t="s">
        <v>8</v>
      </c>
      <c r="I59" s="5"/>
      <c r="J59" s="53"/>
      <c r="K59" s="6">
        <f t="shared" si="3"/>
      </c>
      <c r="L59"/>
      <c r="M59" s="39" t="s">
        <v>110</v>
      </c>
      <c r="O59" s="3"/>
    </row>
    <row r="60" spans="1:15" ht="12.75" customHeight="1">
      <c r="A60" s="1" t="s">
        <v>108</v>
      </c>
      <c r="B60" s="5">
        <v>302</v>
      </c>
      <c r="C60" s="6">
        <f t="shared" si="10"/>
        <v>8557</v>
      </c>
      <c r="D60" s="5" t="s">
        <v>137</v>
      </c>
      <c r="E60" s="34">
        <f t="shared" si="2"/>
        <v>57</v>
      </c>
      <c r="F60" s="50">
        <f>F53+1</f>
        <v>9</v>
      </c>
      <c r="G60" s="26">
        <f t="shared" si="8"/>
        <v>39982</v>
      </c>
      <c r="H60" s="5" t="s">
        <v>3</v>
      </c>
      <c r="I60" s="5"/>
      <c r="J60" s="53"/>
      <c r="K60" s="6">
        <f t="shared" si="3"/>
      </c>
      <c r="L60"/>
      <c r="M60" s="39" t="s">
        <v>110</v>
      </c>
      <c r="O60" s="4"/>
    </row>
    <row r="61" spans="1:15" ht="12.75">
      <c r="A61" s="1" t="s">
        <v>138</v>
      </c>
      <c r="B61" s="5">
        <v>174</v>
      </c>
      <c r="C61" s="6">
        <f t="shared" si="10"/>
        <v>8731</v>
      </c>
      <c r="D61" s="5" t="s">
        <v>139</v>
      </c>
      <c r="E61" s="34">
        <f t="shared" si="2"/>
        <v>58</v>
      </c>
      <c r="F61" s="50"/>
      <c r="G61" s="26">
        <f t="shared" si="8"/>
        <v>39983</v>
      </c>
      <c r="H61" s="5" t="s">
        <v>4</v>
      </c>
      <c r="I61" s="5"/>
      <c r="J61" s="53"/>
      <c r="K61" s="6">
        <f t="shared" si="3"/>
      </c>
      <c r="L61"/>
      <c r="M61" s="39" t="s">
        <v>110</v>
      </c>
      <c r="O61" s="4"/>
    </row>
    <row r="62" spans="1:15" ht="12.75">
      <c r="A62" s="1" t="s">
        <v>140</v>
      </c>
      <c r="B62" s="5">
        <v>201</v>
      </c>
      <c r="C62" s="6">
        <f t="shared" si="10"/>
        <v>8932</v>
      </c>
      <c r="D62" s="5" t="s">
        <v>142</v>
      </c>
      <c r="E62" s="34">
        <f t="shared" si="2"/>
        <v>59</v>
      </c>
      <c r="F62" s="50"/>
      <c r="G62" s="26">
        <f t="shared" si="8"/>
        <v>39984</v>
      </c>
      <c r="H62" s="5" t="s">
        <v>2</v>
      </c>
      <c r="I62" s="5"/>
      <c r="J62" s="53"/>
      <c r="K62" s="6">
        <f t="shared" si="3"/>
      </c>
      <c r="L62"/>
      <c r="M62" s="39" t="s">
        <v>141</v>
      </c>
      <c r="O62" s="4"/>
    </row>
    <row r="63" spans="1:15" ht="12.75">
      <c r="A63" s="1" t="s">
        <v>12</v>
      </c>
      <c r="B63" s="5">
        <v>130</v>
      </c>
      <c r="C63" s="6">
        <f t="shared" si="10"/>
        <v>9062</v>
      </c>
      <c r="D63" s="5" t="s">
        <v>130</v>
      </c>
      <c r="E63" s="34">
        <f t="shared" si="2"/>
        <v>60</v>
      </c>
      <c r="F63" s="50"/>
      <c r="G63" s="26">
        <f t="shared" si="8"/>
        <v>39985</v>
      </c>
      <c r="H63" s="5" t="s">
        <v>5</v>
      </c>
      <c r="I63" s="5"/>
      <c r="J63" s="53"/>
      <c r="K63" s="6">
        <f t="shared" si="3"/>
      </c>
      <c r="L63"/>
      <c r="M63" s="18" t="s">
        <v>109</v>
      </c>
      <c r="O63" s="4"/>
    </row>
    <row r="64" spans="1:15" ht="13.5" thickBot="1">
      <c r="A64" s="1" t="s">
        <v>12</v>
      </c>
      <c r="B64" s="5">
        <v>0</v>
      </c>
      <c r="C64" s="6">
        <f t="shared" si="10"/>
        <v>9062</v>
      </c>
      <c r="D64" s="5" t="s">
        <v>130</v>
      </c>
      <c r="E64" s="34">
        <f t="shared" si="2"/>
        <v>61</v>
      </c>
      <c r="F64" s="50"/>
      <c r="G64" s="26">
        <f t="shared" si="8"/>
        <v>39986</v>
      </c>
      <c r="H64" s="5" t="s">
        <v>6</v>
      </c>
      <c r="I64" s="5"/>
      <c r="J64" s="54"/>
      <c r="K64" s="6">
        <f t="shared" si="3"/>
        <v>1</v>
      </c>
      <c r="L64"/>
      <c r="M64" s="29" t="s">
        <v>132</v>
      </c>
      <c r="O64" s="4"/>
    </row>
    <row r="65" spans="1:15" ht="12.75">
      <c r="A65" s="1" t="s">
        <v>12</v>
      </c>
      <c r="B65" s="5">
        <v>0</v>
      </c>
      <c r="C65" s="6">
        <f t="shared" si="10"/>
        <v>9062</v>
      </c>
      <c r="D65" s="5" t="s">
        <v>130</v>
      </c>
      <c r="E65" s="34">
        <f t="shared" si="2"/>
        <v>62</v>
      </c>
      <c r="F65" s="50"/>
      <c r="G65" s="26">
        <f t="shared" si="8"/>
        <v>39987</v>
      </c>
      <c r="H65" s="5" t="s">
        <v>7</v>
      </c>
      <c r="I65" s="5"/>
      <c r="K65" s="6">
        <f t="shared" si="3"/>
        <v>1</v>
      </c>
      <c r="L65"/>
      <c r="M65"/>
      <c r="O65" s="4"/>
    </row>
    <row r="66" spans="1:15" ht="12.75">
      <c r="A66" s="1" t="s">
        <v>12</v>
      </c>
      <c r="B66" s="5">
        <v>0</v>
      </c>
      <c r="C66" s="6">
        <f t="shared" si="10"/>
        <v>9062</v>
      </c>
      <c r="D66" s="5" t="s">
        <v>130</v>
      </c>
      <c r="E66" s="34">
        <f t="shared" si="2"/>
        <v>63</v>
      </c>
      <c r="F66" s="50"/>
      <c r="G66" s="26">
        <f t="shared" si="8"/>
        <v>39988</v>
      </c>
      <c r="H66" s="5" t="s">
        <v>8</v>
      </c>
      <c r="I66" s="5"/>
      <c r="K66" s="6">
        <f t="shared" si="3"/>
        <v>1</v>
      </c>
      <c r="L66"/>
      <c r="M66"/>
      <c r="O66" s="4"/>
    </row>
    <row r="67" spans="1:15" ht="12.75" customHeight="1" thickBot="1">
      <c r="A67" s="1" t="s">
        <v>12</v>
      </c>
      <c r="B67" s="5">
        <v>0</v>
      </c>
      <c r="C67" s="6">
        <f t="shared" si="10"/>
        <v>9062</v>
      </c>
      <c r="D67" s="5" t="s">
        <v>130</v>
      </c>
      <c r="E67" s="34">
        <f t="shared" si="2"/>
        <v>64</v>
      </c>
      <c r="F67" s="50">
        <f>F60+1</f>
        <v>10</v>
      </c>
      <c r="G67" s="26">
        <f t="shared" si="8"/>
        <v>39989</v>
      </c>
      <c r="H67" s="5" t="s">
        <v>3</v>
      </c>
      <c r="I67" s="5"/>
      <c r="J67" s="2"/>
      <c r="K67" s="6">
        <f t="shared" si="3"/>
        <v>1</v>
      </c>
      <c r="L67"/>
      <c r="O67" s="4"/>
    </row>
    <row r="68" spans="1:13" ht="12.75">
      <c r="A68" s="17" t="s">
        <v>11</v>
      </c>
      <c r="B68" s="15">
        <v>189</v>
      </c>
      <c r="C68" s="6">
        <f t="shared" si="10"/>
        <v>9251</v>
      </c>
      <c r="D68" s="25" t="s">
        <v>47</v>
      </c>
      <c r="E68" s="34">
        <f t="shared" si="2"/>
        <v>65</v>
      </c>
      <c r="F68" s="50"/>
      <c r="G68" s="27">
        <f>G67+1</f>
        <v>39990</v>
      </c>
      <c r="H68" s="15" t="s">
        <v>4</v>
      </c>
      <c r="I68" s="5"/>
      <c r="J68" s="55" t="s">
        <v>155</v>
      </c>
      <c r="K68" s="6">
        <f t="shared" si="3"/>
      </c>
      <c r="L68"/>
      <c r="M68" s="30"/>
    </row>
    <row r="69" spans="1:12" ht="12.75">
      <c r="A69" s="17" t="s">
        <v>12</v>
      </c>
      <c r="B69" s="15">
        <v>160</v>
      </c>
      <c r="C69" s="6">
        <f t="shared" si="10"/>
        <v>9411</v>
      </c>
      <c r="D69" s="15" t="s">
        <v>130</v>
      </c>
      <c r="E69" s="34">
        <f t="shared" si="2"/>
        <v>66</v>
      </c>
      <c r="F69" s="50"/>
      <c r="G69" s="27">
        <f>G68+1</f>
        <v>39991</v>
      </c>
      <c r="H69" s="15" t="s">
        <v>2</v>
      </c>
      <c r="I69" s="5"/>
      <c r="J69" s="56"/>
      <c r="K69" s="6">
        <f t="shared" si="3"/>
      </c>
      <c r="L69" s="6"/>
    </row>
    <row r="70" spans="1:15" ht="12.75" customHeight="1">
      <c r="A70" s="17" t="s">
        <v>12</v>
      </c>
      <c r="B70" s="15">
        <v>0</v>
      </c>
      <c r="C70" s="6">
        <f t="shared" si="7"/>
        <v>9411</v>
      </c>
      <c r="D70" s="15" t="s">
        <v>130</v>
      </c>
      <c r="E70" s="34">
        <f aca="true" t="shared" si="11" ref="E70:E103">G70-$G$4+1</f>
        <v>67</v>
      </c>
      <c r="F70" s="50"/>
      <c r="G70" s="27">
        <f>G69+1</f>
        <v>39992</v>
      </c>
      <c r="H70" s="15" t="s">
        <v>5</v>
      </c>
      <c r="I70" s="5"/>
      <c r="J70" s="56"/>
      <c r="K70" s="6">
        <f aca="true" t="shared" si="12" ref="K70:K96">IF(B70=0,1,"")</f>
        <v>1</v>
      </c>
      <c r="L70" s="6"/>
      <c r="O70" s="2"/>
    </row>
    <row r="71" spans="1:15" ht="12.75" customHeight="1">
      <c r="A71" s="17" t="s">
        <v>143</v>
      </c>
      <c r="B71" s="15">
        <v>223</v>
      </c>
      <c r="C71" s="6">
        <f t="shared" si="7"/>
        <v>9634</v>
      </c>
      <c r="D71" s="15" t="s">
        <v>144</v>
      </c>
      <c r="E71" s="34">
        <f t="shared" si="11"/>
        <v>68</v>
      </c>
      <c r="F71" s="50"/>
      <c r="G71" s="27">
        <f aca="true" t="shared" si="13" ref="G71:G79">G70+1</f>
        <v>39993</v>
      </c>
      <c r="H71" s="15" t="s">
        <v>6</v>
      </c>
      <c r="I71" s="5"/>
      <c r="J71" s="56"/>
      <c r="K71" s="6">
        <f t="shared" si="12"/>
      </c>
      <c r="L71" s="6"/>
      <c r="M71" s="21"/>
      <c r="O71" s="4"/>
    </row>
    <row r="72" spans="1:15" ht="12.75">
      <c r="A72" s="17" t="s">
        <v>143</v>
      </c>
      <c r="B72" s="15">
        <v>0</v>
      </c>
      <c r="C72" s="6">
        <f t="shared" si="7"/>
        <v>9634</v>
      </c>
      <c r="D72" s="15" t="s">
        <v>144</v>
      </c>
      <c r="E72" s="34">
        <f t="shared" si="11"/>
        <v>69</v>
      </c>
      <c r="F72" s="50"/>
      <c r="G72" s="27">
        <f t="shared" si="13"/>
        <v>39994</v>
      </c>
      <c r="H72" s="15" t="s">
        <v>7</v>
      </c>
      <c r="I72" s="5"/>
      <c r="J72" s="56"/>
      <c r="K72" s="6">
        <f t="shared" si="12"/>
        <v>1</v>
      </c>
      <c r="L72" s="6"/>
      <c r="M72" s="18"/>
      <c r="O72" s="4"/>
    </row>
    <row r="73" spans="1:15" ht="12.75">
      <c r="A73" s="17" t="s">
        <v>146</v>
      </c>
      <c r="B73" s="15">
        <v>60</v>
      </c>
      <c r="C73" s="6">
        <f t="shared" si="7"/>
        <v>9694</v>
      </c>
      <c r="D73" s="17" t="s">
        <v>145</v>
      </c>
      <c r="E73" s="34">
        <f t="shared" si="11"/>
        <v>70</v>
      </c>
      <c r="F73" s="50"/>
      <c r="G73" s="27">
        <f t="shared" si="13"/>
        <v>39995</v>
      </c>
      <c r="H73" s="15" t="s">
        <v>8</v>
      </c>
      <c r="I73" s="5"/>
      <c r="J73" s="56"/>
      <c r="K73" s="6">
        <f t="shared" si="12"/>
      </c>
      <c r="L73" s="6"/>
      <c r="M73" s="18"/>
      <c r="O73" s="4"/>
    </row>
    <row r="74" spans="1:15" ht="12.75">
      <c r="A74" s="17" t="s">
        <v>146</v>
      </c>
      <c r="B74" s="15">
        <v>0</v>
      </c>
      <c r="C74" s="6">
        <f t="shared" si="7"/>
        <v>9694</v>
      </c>
      <c r="D74" s="17" t="s">
        <v>145</v>
      </c>
      <c r="E74" s="34">
        <f t="shared" si="11"/>
        <v>71</v>
      </c>
      <c r="F74" s="50">
        <f>F67+1</f>
        <v>11</v>
      </c>
      <c r="G74" s="27">
        <f t="shared" si="13"/>
        <v>39996</v>
      </c>
      <c r="H74" s="15" t="s">
        <v>3</v>
      </c>
      <c r="I74" s="5"/>
      <c r="J74" s="56"/>
      <c r="K74" s="6">
        <f t="shared" si="12"/>
        <v>1</v>
      </c>
      <c r="L74" s="6"/>
      <c r="M74" s="18"/>
      <c r="O74" s="4"/>
    </row>
    <row r="75" spans="1:15" ht="12.75">
      <c r="A75" s="17" t="s">
        <v>148</v>
      </c>
      <c r="B75" s="15">
        <v>50</v>
      </c>
      <c r="C75" s="6">
        <f t="shared" si="7"/>
        <v>9744</v>
      </c>
      <c r="D75" s="15" t="s">
        <v>147</v>
      </c>
      <c r="E75" s="34">
        <f t="shared" si="11"/>
        <v>72</v>
      </c>
      <c r="F75" s="50"/>
      <c r="G75" s="27">
        <f t="shared" si="13"/>
        <v>39997</v>
      </c>
      <c r="H75" s="15" t="s">
        <v>4</v>
      </c>
      <c r="I75" s="5"/>
      <c r="J75" s="56"/>
      <c r="K75" s="6">
        <f t="shared" si="12"/>
      </c>
      <c r="L75" s="6"/>
      <c r="M75" s="18"/>
      <c r="O75" s="4"/>
    </row>
    <row r="76" spans="1:15" ht="12.75">
      <c r="A76" s="17" t="s">
        <v>148</v>
      </c>
      <c r="B76" s="15">
        <v>0</v>
      </c>
      <c r="C76" s="6">
        <f t="shared" si="7"/>
        <v>9744</v>
      </c>
      <c r="D76" s="15" t="s">
        <v>147</v>
      </c>
      <c r="E76" s="34">
        <f t="shared" si="11"/>
        <v>73</v>
      </c>
      <c r="F76" s="50"/>
      <c r="G76" s="27">
        <f t="shared" si="13"/>
        <v>39998</v>
      </c>
      <c r="H76" s="15" t="s">
        <v>2</v>
      </c>
      <c r="I76" s="5"/>
      <c r="J76" s="56"/>
      <c r="K76" s="6">
        <f t="shared" si="12"/>
        <v>1</v>
      </c>
      <c r="L76" s="6"/>
      <c r="M76" s="18"/>
      <c r="O76" s="4"/>
    </row>
    <row r="77" spans="1:15" ht="12.75">
      <c r="A77" s="17" t="s">
        <v>59</v>
      </c>
      <c r="B77" s="15">
        <v>170</v>
      </c>
      <c r="C77" s="6">
        <f t="shared" si="7"/>
        <v>9914</v>
      </c>
      <c r="D77" s="15" t="s">
        <v>154</v>
      </c>
      <c r="E77" s="34">
        <f t="shared" si="11"/>
        <v>74</v>
      </c>
      <c r="F77" s="50"/>
      <c r="G77" s="27">
        <f t="shared" si="13"/>
        <v>39999</v>
      </c>
      <c r="H77" s="15" t="s">
        <v>5</v>
      </c>
      <c r="I77" s="5"/>
      <c r="J77" s="56"/>
      <c r="K77" s="6">
        <f t="shared" si="12"/>
      </c>
      <c r="L77" s="6"/>
      <c r="M77" s="18"/>
      <c r="O77" s="4"/>
    </row>
    <row r="78" spans="1:15" ht="12.75">
      <c r="A78" s="17" t="s">
        <v>60</v>
      </c>
      <c r="B78" s="15">
        <v>114</v>
      </c>
      <c r="C78" s="6">
        <f t="shared" si="7"/>
        <v>10028</v>
      </c>
      <c r="D78" s="15" t="s">
        <v>149</v>
      </c>
      <c r="E78" s="34">
        <f t="shared" si="11"/>
        <v>75</v>
      </c>
      <c r="F78" s="50"/>
      <c r="G78" s="27">
        <f t="shared" si="13"/>
        <v>40000</v>
      </c>
      <c r="H78" s="15" t="s">
        <v>6</v>
      </c>
      <c r="I78" s="5"/>
      <c r="J78" s="56"/>
      <c r="K78" s="6">
        <f t="shared" si="12"/>
      </c>
      <c r="L78" s="6"/>
      <c r="M78" s="18"/>
      <c r="O78" s="4"/>
    </row>
    <row r="79" spans="1:15" ht="12.75">
      <c r="A79" s="17" t="s">
        <v>60</v>
      </c>
      <c r="B79" s="15">
        <v>0</v>
      </c>
      <c r="C79" s="6">
        <f t="shared" si="7"/>
        <v>10028</v>
      </c>
      <c r="D79" s="15" t="s">
        <v>149</v>
      </c>
      <c r="E79" s="34">
        <f t="shared" si="11"/>
        <v>76</v>
      </c>
      <c r="F79" s="50"/>
      <c r="G79" s="27">
        <f t="shared" si="13"/>
        <v>40001</v>
      </c>
      <c r="H79" s="15" t="s">
        <v>7</v>
      </c>
      <c r="I79" s="5"/>
      <c r="J79" s="56"/>
      <c r="K79" s="6">
        <f t="shared" si="12"/>
        <v>1</v>
      </c>
      <c r="L79" s="6"/>
      <c r="M79" s="1"/>
      <c r="O79" s="4"/>
    </row>
    <row r="80" spans="1:15" ht="12.75">
      <c r="A80" s="17" t="s">
        <v>12</v>
      </c>
      <c r="B80" s="15">
        <v>290</v>
      </c>
      <c r="C80" s="6">
        <f t="shared" si="7"/>
        <v>10318</v>
      </c>
      <c r="D80" s="15" t="s">
        <v>150</v>
      </c>
      <c r="E80" s="34">
        <f t="shared" si="11"/>
        <v>77</v>
      </c>
      <c r="F80" s="50"/>
      <c r="G80" s="27">
        <f aca="true" t="shared" si="14" ref="G80:G85">G79+1</f>
        <v>40002</v>
      </c>
      <c r="H80" s="15" t="s">
        <v>8</v>
      </c>
      <c r="I80" s="5"/>
      <c r="J80" s="56"/>
      <c r="K80" s="6">
        <f t="shared" si="12"/>
      </c>
      <c r="L80" s="6"/>
      <c r="M80" s="1"/>
      <c r="O80" s="4"/>
    </row>
    <row r="81" spans="1:15" ht="12.75">
      <c r="A81" s="17" t="s">
        <v>12</v>
      </c>
      <c r="B81" s="15">
        <v>0</v>
      </c>
      <c r="C81" s="6">
        <f t="shared" si="7"/>
        <v>10318</v>
      </c>
      <c r="D81" s="15" t="s">
        <v>130</v>
      </c>
      <c r="E81" s="34">
        <f t="shared" si="11"/>
        <v>78</v>
      </c>
      <c r="F81" s="50">
        <f>F74+1</f>
        <v>12</v>
      </c>
      <c r="G81" s="27">
        <f t="shared" si="14"/>
        <v>40003</v>
      </c>
      <c r="H81" s="15" t="s">
        <v>3</v>
      </c>
      <c r="I81" s="5"/>
      <c r="J81" s="56"/>
      <c r="K81" s="6">
        <f t="shared" si="12"/>
        <v>1</v>
      </c>
      <c r="L81" s="6"/>
      <c r="M81" s="1"/>
      <c r="O81" s="4"/>
    </row>
    <row r="82" spans="1:15" ht="12.75">
      <c r="A82" s="17" t="s">
        <v>12</v>
      </c>
      <c r="B82" s="15">
        <v>0</v>
      </c>
      <c r="C82" s="6">
        <f t="shared" si="7"/>
        <v>10318</v>
      </c>
      <c r="D82" s="15" t="s">
        <v>130</v>
      </c>
      <c r="E82" s="34">
        <f t="shared" si="11"/>
        <v>79</v>
      </c>
      <c r="F82" s="50"/>
      <c r="G82" s="27">
        <f t="shared" si="14"/>
        <v>40004</v>
      </c>
      <c r="H82" s="15" t="s">
        <v>4</v>
      </c>
      <c r="I82" s="5"/>
      <c r="J82" s="56"/>
      <c r="K82" s="6">
        <f t="shared" si="12"/>
        <v>1</v>
      </c>
      <c r="L82" s="6"/>
      <c r="M82" s="18"/>
      <c r="O82" s="4"/>
    </row>
    <row r="83" spans="1:15" ht="12.75">
      <c r="A83" s="17" t="s">
        <v>12</v>
      </c>
      <c r="B83" s="15">
        <v>0</v>
      </c>
      <c r="C83" s="6">
        <f t="shared" si="7"/>
        <v>10318</v>
      </c>
      <c r="D83" s="15" t="s">
        <v>130</v>
      </c>
      <c r="E83" s="34">
        <f t="shared" si="11"/>
        <v>80</v>
      </c>
      <c r="F83" s="50"/>
      <c r="G83" s="27">
        <f t="shared" si="14"/>
        <v>40005</v>
      </c>
      <c r="H83" s="15" t="s">
        <v>2</v>
      </c>
      <c r="I83" s="5"/>
      <c r="J83" s="56"/>
      <c r="K83" s="6">
        <f t="shared" si="12"/>
        <v>1</v>
      </c>
      <c r="L83" s="6"/>
      <c r="M83" s="18"/>
      <c r="O83" s="4"/>
    </row>
    <row r="84" spans="1:15" ht="13.5" thickBot="1">
      <c r="A84" s="17" t="s">
        <v>99</v>
      </c>
      <c r="B84" s="16">
        <v>142</v>
      </c>
      <c r="C84" s="6">
        <f t="shared" si="7"/>
        <v>10460</v>
      </c>
      <c r="D84" s="25" t="s">
        <v>48</v>
      </c>
      <c r="E84" s="34">
        <f t="shared" si="11"/>
        <v>81</v>
      </c>
      <c r="F84" s="50"/>
      <c r="G84" s="27">
        <f t="shared" si="14"/>
        <v>40006</v>
      </c>
      <c r="H84" s="15" t="s">
        <v>5</v>
      </c>
      <c r="I84" s="5"/>
      <c r="J84" s="57"/>
      <c r="K84" s="6">
        <f t="shared" si="12"/>
      </c>
      <c r="L84" s="6"/>
      <c r="M84" s="30"/>
      <c r="O84" s="4"/>
    </row>
    <row r="85" spans="1:15" ht="12.75" customHeight="1">
      <c r="A85" s="1" t="s">
        <v>100</v>
      </c>
      <c r="B85" s="5">
        <v>195</v>
      </c>
      <c r="C85" s="6">
        <f t="shared" si="7"/>
        <v>10655</v>
      </c>
      <c r="D85" s="5" t="s">
        <v>171</v>
      </c>
      <c r="E85" s="34">
        <f t="shared" si="11"/>
        <v>82</v>
      </c>
      <c r="F85" s="50"/>
      <c r="G85" s="26">
        <f t="shared" si="14"/>
        <v>40007</v>
      </c>
      <c r="H85" s="5" t="s">
        <v>6</v>
      </c>
      <c r="I85" s="5"/>
      <c r="J85" s="58" t="s">
        <v>174</v>
      </c>
      <c r="K85" s="6">
        <f t="shared" si="12"/>
      </c>
      <c r="L85" s="6"/>
      <c r="M85" s="19" t="s">
        <v>157</v>
      </c>
      <c r="O85" s="4"/>
    </row>
    <row r="86" spans="1:15" ht="12.75" customHeight="1">
      <c r="A86" s="1" t="s">
        <v>158</v>
      </c>
      <c r="B86" s="5">
        <v>140</v>
      </c>
      <c r="C86" s="6">
        <f t="shared" si="7"/>
        <v>10795</v>
      </c>
      <c r="D86" s="5" t="s">
        <v>170</v>
      </c>
      <c r="E86" s="34">
        <f t="shared" si="11"/>
        <v>83</v>
      </c>
      <c r="F86" s="50"/>
      <c r="G86" s="26">
        <f aca="true" t="shared" si="15" ref="G86:G93">G85+1</f>
        <v>40008</v>
      </c>
      <c r="H86" s="5" t="s">
        <v>7</v>
      </c>
      <c r="I86" s="5"/>
      <c r="J86" s="59"/>
      <c r="K86" s="6">
        <f t="shared" si="12"/>
      </c>
      <c r="L86" s="6"/>
      <c r="M86" s="18"/>
      <c r="O86" s="4"/>
    </row>
    <row r="87" spans="1:15" ht="12.75" customHeight="1">
      <c r="A87" s="1" t="s">
        <v>156</v>
      </c>
      <c r="B87" s="5">
        <v>242</v>
      </c>
      <c r="C87" s="6">
        <f t="shared" si="7"/>
        <v>11037</v>
      </c>
      <c r="D87" s="5" t="s">
        <v>64</v>
      </c>
      <c r="E87" s="34">
        <f t="shared" si="11"/>
        <v>84</v>
      </c>
      <c r="F87" s="50"/>
      <c r="G87" s="26">
        <f t="shared" si="15"/>
        <v>40009</v>
      </c>
      <c r="H87" s="5" t="s">
        <v>8</v>
      </c>
      <c r="I87" s="5"/>
      <c r="J87" s="59"/>
      <c r="K87" s="6">
        <f t="shared" si="12"/>
      </c>
      <c r="L87" s="6"/>
      <c r="M87" s="18" t="s">
        <v>168</v>
      </c>
      <c r="O87" s="4"/>
    </row>
    <row r="88" spans="1:15" ht="12.75" customHeight="1" thickBot="1">
      <c r="A88" s="1" t="s">
        <v>37</v>
      </c>
      <c r="B88" s="5">
        <v>243</v>
      </c>
      <c r="C88" s="6">
        <f t="shared" si="7"/>
        <v>11280</v>
      </c>
      <c r="D88" s="5" t="s">
        <v>172</v>
      </c>
      <c r="E88" s="34">
        <f t="shared" si="11"/>
        <v>85</v>
      </c>
      <c r="F88" s="50">
        <f>F81+1</f>
        <v>13</v>
      </c>
      <c r="G88" s="26">
        <f t="shared" si="15"/>
        <v>40010</v>
      </c>
      <c r="H88" s="5" t="s">
        <v>3</v>
      </c>
      <c r="I88" s="5"/>
      <c r="J88" s="60"/>
      <c r="K88" s="6">
        <f t="shared" si="12"/>
      </c>
      <c r="L88" s="6"/>
      <c r="M88" s="18" t="s">
        <v>169</v>
      </c>
      <c r="O88" s="4"/>
    </row>
    <row r="89" spans="1:15" ht="12.75">
      <c r="A89" s="17" t="s">
        <v>37</v>
      </c>
      <c r="B89" s="15">
        <v>0</v>
      </c>
      <c r="C89" s="16">
        <f t="shared" si="7"/>
        <v>11280</v>
      </c>
      <c r="D89" s="25" t="s">
        <v>54</v>
      </c>
      <c r="E89" s="34">
        <f t="shared" si="11"/>
        <v>86</v>
      </c>
      <c r="F89" s="50"/>
      <c r="G89" s="27">
        <f t="shared" si="15"/>
        <v>40011</v>
      </c>
      <c r="H89" s="15" t="s">
        <v>4</v>
      </c>
      <c r="I89" s="5"/>
      <c r="K89" s="6">
        <f t="shared" si="12"/>
        <v>1</v>
      </c>
      <c r="L89" s="6"/>
      <c r="M89" s="30"/>
      <c r="O89" s="4"/>
    </row>
    <row r="90" spans="1:15" ht="12.75">
      <c r="A90" s="17" t="s">
        <v>37</v>
      </c>
      <c r="B90" s="15">
        <v>0</v>
      </c>
      <c r="C90" s="16">
        <f t="shared" si="7"/>
        <v>11280</v>
      </c>
      <c r="D90" s="15" t="s">
        <v>52</v>
      </c>
      <c r="E90" s="34">
        <f t="shared" si="11"/>
        <v>87</v>
      </c>
      <c r="F90" s="50"/>
      <c r="G90" s="27">
        <f t="shared" si="15"/>
        <v>40012</v>
      </c>
      <c r="H90" s="15" t="s">
        <v>2</v>
      </c>
      <c r="I90" s="5"/>
      <c r="K90" s="6">
        <f t="shared" si="12"/>
        <v>1</v>
      </c>
      <c r="L90" s="6"/>
      <c r="M90"/>
      <c r="O90" s="4"/>
    </row>
    <row r="91" spans="1:15" ht="12.75" customHeight="1">
      <c r="A91" s="17" t="s">
        <v>100</v>
      </c>
      <c r="B91" s="15">
        <v>203</v>
      </c>
      <c r="C91" s="16">
        <f t="shared" si="7"/>
        <v>11483</v>
      </c>
      <c r="D91" s="25" t="s">
        <v>53</v>
      </c>
      <c r="E91" s="34">
        <f t="shared" si="11"/>
        <v>88</v>
      </c>
      <c r="F91" s="50"/>
      <c r="G91" s="27">
        <f t="shared" si="15"/>
        <v>40013</v>
      </c>
      <c r="H91" s="15" t="s">
        <v>5</v>
      </c>
      <c r="I91" s="5"/>
      <c r="J91" s="14"/>
      <c r="K91" s="6">
        <f t="shared" si="12"/>
      </c>
      <c r="L91" s="7"/>
      <c r="M91" s="30"/>
      <c r="O91" s="4"/>
    </row>
    <row r="92" spans="1:15" ht="12.75" customHeight="1" thickBot="1">
      <c r="A92" s="1" t="s">
        <v>11</v>
      </c>
      <c r="B92" s="5">
        <v>219</v>
      </c>
      <c r="C92" s="6">
        <f aca="true" t="shared" si="16" ref="C92:C103">C91+B92</f>
        <v>11702</v>
      </c>
      <c r="D92" s="5" t="s">
        <v>173</v>
      </c>
      <c r="E92" s="34">
        <f t="shared" si="11"/>
        <v>89</v>
      </c>
      <c r="F92" s="50"/>
      <c r="G92" s="26">
        <f t="shared" si="15"/>
        <v>40014</v>
      </c>
      <c r="H92" s="5" t="s">
        <v>6</v>
      </c>
      <c r="I92" s="5"/>
      <c r="J92" s="3"/>
      <c r="K92" s="6">
        <f t="shared" si="12"/>
      </c>
      <c r="L92" s="6"/>
      <c r="M92" s="18"/>
      <c r="O92" s="4"/>
    </row>
    <row r="93" spans="1:15" ht="12" customHeight="1">
      <c r="A93" s="1" t="s">
        <v>12</v>
      </c>
      <c r="B93" s="5">
        <v>160</v>
      </c>
      <c r="C93" s="6">
        <f t="shared" si="16"/>
        <v>11862</v>
      </c>
      <c r="D93" s="5" t="s">
        <v>130</v>
      </c>
      <c r="E93" s="34">
        <f t="shared" si="11"/>
        <v>90</v>
      </c>
      <c r="F93" s="50"/>
      <c r="G93" s="26">
        <f t="shared" si="15"/>
        <v>40015</v>
      </c>
      <c r="H93" s="5" t="s">
        <v>7</v>
      </c>
      <c r="I93" s="5"/>
      <c r="J93" s="55" t="s">
        <v>178</v>
      </c>
      <c r="K93" s="6">
        <f t="shared" si="12"/>
      </c>
      <c r="L93" s="6"/>
      <c r="M93" s="18"/>
      <c r="O93" s="4"/>
    </row>
    <row r="94" spans="1:13" ht="12.75">
      <c r="A94" s="1" t="s">
        <v>159</v>
      </c>
      <c r="B94" s="5">
        <v>232</v>
      </c>
      <c r="C94" s="6">
        <f t="shared" si="16"/>
        <v>12094</v>
      </c>
      <c r="D94" s="5" t="s">
        <v>142</v>
      </c>
      <c r="E94" s="34">
        <f t="shared" si="11"/>
        <v>91</v>
      </c>
      <c r="F94" s="50"/>
      <c r="G94" s="26">
        <f aca="true" t="shared" si="17" ref="G94:G101">G93+1</f>
        <v>40016</v>
      </c>
      <c r="H94" s="5" t="s">
        <v>8</v>
      </c>
      <c r="I94" s="5"/>
      <c r="J94" s="56"/>
      <c r="K94" s="6">
        <f t="shared" si="12"/>
      </c>
      <c r="L94" s="6"/>
      <c r="M94" s="18" t="s">
        <v>160</v>
      </c>
    </row>
    <row r="95" spans="1:13" ht="12.75">
      <c r="A95" s="1" t="s">
        <v>176</v>
      </c>
      <c r="B95" s="5">
        <v>204</v>
      </c>
      <c r="C95" s="6">
        <f t="shared" si="16"/>
        <v>12298</v>
      </c>
      <c r="D95" s="5" t="s">
        <v>177</v>
      </c>
      <c r="E95" s="34">
        <f t="shared" si="11"/>
        <v>92</v>
      </c>
      <c r="F95" s="50">
        <f>F88+1</f>
        <v>14</v>
      </c>
      <c r="G95" s="26">
        <f t="shared" si="17"/>
        <v>40017</v>
      </c>
      <c r="H95" s="5" t="s">
        <v>3</v>
      </c>
      <c r="I95" s="5"/>
      <c r="J95" s="56"/>
      <c r="K95" s="6">
        <f t="shared" si="12"/>
      </c>
      <c r="L95" s="6"/>
      <c r="M95" s="19" t="s">
        <v>167</v>
      </c>
    </row>
    <row r="96" spans="1:13" ht="12.75">
      <c r="A96" s="44" t="s">
        <v>161</v>
      </c>
      <c r="B96" s="5">
        <v>105</v>
      </c>
      <c r="C96" s="6">
        <f t="shared" si="16"/>
        <v>12403</v>
      </c>
      <c r="D96" s="5" t="s">
        <v>182</v>
      </c>
      <c r="E96" s="34">
        <f t="shared" si="11"/>
        <v>93</v>
      </c>
      <c r="F96" s="50"/>
      <c r="G96" s="26">
        <f t="shared" si="17"/>
        <v>40018</v>
      </c>
      <c r="H96" s="5" t="s">
        <v>4</v>
      </c>
      <c r="I96" s="5"/>
      <c r="J96" s="56"/>
      <c r="K96" s="6">
        <f t="shared" si="12"/>
      </c>
      <c r="M96" s="19" t="s">
        <v>179</v>
      </c>
    </row>
    <row r="97" spans="1:13" ht="12.75" customHeight="1" thickBot="1">
      <c r="A97" s="1" t="s">
        <v>175</v>
      </c>
      <c r="B97" s="5">
        <v>149</v>
      </c>
      <c r="C97" s="6">
        <f t="shared" si="16"/>
        <v>12552</v>
      </c>
      <c r="D97" s="5" t="s">
        <v>181</v>
      </c>
      <c r="E97" s="34">
        <f t="shared" si="11"/>
        <v>94</v>
      </c>
      <c r="F97" s="50"/>
      <c r="G97" s="26">
        <f t="shared" si="17"/>
        <v>40019</v>
      </c>
      <c r="H97" s="5" t="s">
        <v>2</v>
      </c>
      <c r="I97" s="5"/>
      <c r="J97" s="57"/>
      <c r="M97" s="19" t="s">
        <v>162</v>
      </c>
    </row>
    <row r="98" spans="1:13" ht="12.75" customHeight="1">
      <c r="A98" s="44" t="s">
        <v>180</v>
      </c>
      <c r="B98" s="5">
        <v>206</v>
      </c>
      <c r="C98" s="6">
        <f t="shared" si="16"/>
        <v>12758</v>
      </c>
      <c r="D98" s="5" t="s">
        <v>183</v>
      </c>
      <c r="E98" s="34">
        <f t="shared" si="11"/>
        <v>95</v>
      </c>
      <c r="F98" s="50"/>
      <c r="G98" s="26">
        <f t="shared" si="17"/>
        <v>40020</v>
      </c>
      <c r="H98" s="5" t="s">
        <v>5</v>
      </c>
      <c r="I98" s="5"/>
      <c r="J98" s="52" t="s">
        <v>163</v>
      </c>
      <c r="M98" s="19" t="s">
        <v>164</v>
      </c>
    </row>
    <row r="99" spans="1:13" ht="12.75">
      <c r="A99" s="1" t="s">
        <v>184</v>
      </c>
      <c r="B99" s="5">
        <v>159</v>
      </c>
      <c r="C99" s="6">
        <f t="shared" si="16"/>
        <v>12917</v>
      </c>
      <c r="D99" s="5" t="s">
        <v>189</v>
      </c>
      <c r="E99" s="34">
        <f t="shared" si="11"/>
        <v>96</v>
      </c>
      <c r="F99" s="50"/>
      <c r="G99" s="26">
        <f t="shared" si="17"/>
        <v>40021</v>
      </c>
      <c r="H99" s="5" t="s">
        <v>6</v>
      </c>
      <c r="I99" s="5"/>
      <c r="J99" s="56"/>
      <c r="K99" s="51" t="s">
        <v>32</v>
      </c>
      <c r="L99" s="51"/>
      <c r="M99" s="19" t="s">
        <v>164</v>
      </c>
    </row>
    <row r="100" spans="1:13" ht="12.75">
      <c r="A100" s="1" t="s">
        <v>185</v>
      </c>
      <c r="B100" s="5">
        <v>217</v>
      </c>
      <c r="C100" s="6">
        <f t="shared" si="16"/>
        <v>13134</v>
      </c>
      <c r="D100" s="5" t="s">
        <v>64</v>
      </c>
      <c r="E100" s="34">
        <f t="shared" si="11"/>
        <v>97</v>
      </c>
      <c r="F100" s="50"/>
      <c r="G100" s="26">
        <f t="shared" si="17"/>
        <v>40022</v>
      </c>
      <c r="H100" s="5" t="s">
        <v>7</v>
      </c>
      <c r="I100" s="5"/>
      <c r="J100" s="56"/>
      <c r="K100" s="6">
        <f>C103/E103</f>
        <v>137.69</v>
      </c>
      <c r="L100" s="22" t="s">
        <v>31</v>
      </c>
      <c r="M100" s="19" t="s">
        <v>166</v>
      </c>
    </row>
    <row r="101" spans="1:13" ht="12.75">
      <c r="A101" s="1" t="s">
        <v>186</v>
      </c>
      <c r="B101" s="5">
        <v>202</v>
      </c>
      <c r="C101" s="6">
        <f t="shared" si="16"/>
        <v>13336</v>
      </c>
      <c r="D101" s="5" t="s">
        <v>188</v>
      </c>
      <c r="E101" s="34">
        <f t="shared" si="11"/>
        <v>98</v>
      </c>
      <c r="F101" s="50"/>
      <c r="G101" s="26">
        <f t="shared" si="17"/>
        <v>40023</v>
      </c>
      <c r="H101" s="5" t="s">
        <v>8</v>
      </c>
      <c r="J101" s="56"/>
      <c r="K101" s="6">
        <f>SUM(K3:K96)</f>
        <v>33</v>
      </c>
      <c r="L101" s="22" t="s">
        <v>33</v>
      </c>
      <c r="M101" s="24" t="s">
        <v>165</v>
      </c>
    </row>
    <row r="102" spans="1:13" ht="12.75">
      <c r="A102" s="46" t="s">
        <v>187</v>
      </c>
      <c r="B102" s="5">
        <v>213</v>
      </c>
      <c r="C102" s="6">
        <f t="shared" si="16"/>
        <v>13549</v>
      </c>
      <c r="D102" s="47" t="s">
        <v>190</v>
      </c>
      <c r="E102" s="34">
        <f t="shared" si="11"/>
        <v>99</v>
      </c>
      <c r="F102" s="42"/>
      <c r="G102" s="43">
        <f>G101+1</f>
        <v>40024</v>
      </c>
      <c r="H102" s="24" t="s">
        <v>3</v>
      </c>
      <c r="J102" s="56"/>
      <c r="K102" s="51" t="s">
        <v>50</v>
      </c>
      <c r="L102" s="51"/>
      <c r="M102" s="24" t="s">
        <v>165</v>
      </c>
    </row>
    <row r="103" spans="1:13" ht="13.5" thickBot="1">
      <c r="A103" s="11" t="s">
        <v>13</v>
      </c>
      <c r="B103" s="12">
        <v>220</v>
      </c>
      <c r="C103" s="6">
        <f t="shared" si="16"/>
        <v>13769</v>
      </c>
      <c r="D103" s="49"/>
      <c r="E103" s="34">
        <f t="shared" si="11"/>
        <v>100</v>
      </c>
      <c r="F103" s="13"/>
      <c r="G103" s="45">
        <f>G102+1</f>
        <v>40025</v>
      </c>
      <c r="H103" s="12" t="s">
        <v>4</v>
      </c>
      <c r="J103" s="57"/>
      <c r="K103" s="6">
        <f>C103/(E103-K101)</f>
        <v>205.50746268656715</v>
      </c>
      <c r="L103" s="23" t="s">
        <v>31</v>
      </c>
      <c r="M103" s="19" t="s">
        <v>166</v>
      </c>
    </row>
    <row r="104" spans="11:12" ht="12.75">
      <c r="K104" s="1"/>
      <c r="L104" s="1"/>
    </row>
    <row r="105" spans="1:12" ht="12.75">
      <c r="A105"/>
      <c r="B105"/>
      <c r="C105"/>
      <c r="D105"/>
      <c r="E105"/>
      <c r="F105"/>
      <c r="G105"/>
      <c r="H105"/>
      <c r="I105"/>
      <c r="J105"/>
      <c r="K105" s="1"/>
      <c r="L105" s="1"/>
    </row>
    <row r="106" spans="3:13" ht="12.75">
      <c r="C106"/>
      <c r="D106"/>
      <c r="E106"/>
      <c r="F106"/>
      <c r="G106"/>
      <c r="H106"/>
      <c r="I106"/>
      <c r="J106"/>
      <c r="K106" s="1"/>
      <c r="L106" s="1"/>
      <c r="M106" s="3"/>
    </row>
    <row r="107" spans="3:13" ht="12.75">
      <c r="C107"/>
      <c r="D107"/>
      <c r="E107"/>
      <c r="F107"/>
      <c r="G107"/>
      <c r="H107"/>
      <c r="I107"/>
      <c r="J107"/>
      <c r="M107" s="3"/>
    </row>
    <row r="108" spans="3:13" ht="12.75">
      <c r="C108"/>
      <c r="D108"/>
      <c r="E108"/>
      <c r="F108"/>
      <c r="G108"/>
      <c r="H108"/>
      <c r="I108"/>
      <c r="J108"/>
      <c r="M108" s="3"/>
    </row>
    <row r="109" spans="3:13" ht="12.75">
      <c r="C109"/>
      <c r="D109"/>
      <c r="E109"/>
      <c r="F109"/>
      <c r="G109"/>
      <c r="H109"/>
      <c r="I109"/>
      <c r="J109"/>
      <c r="M109" s="3"/>
    </row>
    <row r="110" spans="3:13" ht="12.75">
      <c r="C110"/>
      <c r="D110"/>
      <c r="E110"/>
      <c r="F110"/>
      <c r="G110"/>
      <c r="H110"/>
      <c r="I110"/>
      <c r="J110"/>
      <c r="M110" s="3"/>
    </row>
    <row r="111" spans="1:13" ht="12.75">
      <c r="A111"/>
      <c r="B111"/>
      <c r="C111"/>
      <c r="D111"/>
      <c r="E111"/>
      <c r="F111"/>
      <c r="G111"/>
      <c r="H111"/>
      <c r="I111"/>
      <c r="J111"/>
      <c r="M111" s="3"/>
    </row>
    <row r="112" spans="1:13" ht="12.75">
      <c r="A112"/>
      <c r="B112"/>
      <c r="C112"/>
      <c r="D112"/>
      <c r="E112"/>
      <c r="F112"/>
      <c r="G112"/>
      <c r="H112"/>
      <c r="I112"/>
      <c r="J112"/>
      <c r="M112" s="3"/>
    </row>
    <row r="113" spans="1:13" ht="12.75">
      <c r="A113"/>
      <c r="B113"/>
      <c r="C113"/>
      <c r="D113"/>
      <c r="E113"/>
      <c r="F113"/>
      <c r="G113"/>
      <c r="H113"/>
      <c r="I113"/>
      <c r="J113"/>
      <c r="M113" s="3"/>
    </row>
    <row r="114" spans="1:13" ht="12.75">
      <c r="A114"/>
      <c r="B114"/>
      <c r="C114"/>
      <c r="D114"/>
      <c r="E114"/>
      <c r="F114"/>
      <c r="G114"/>
      <c r="H114"/>
      <c r="I114"/>
      <c r="J114"/>
      <c r="M114" s="3"/>
    </row>
    <row r="115" spans="1:13" ht="12.75">
      <c r="A115"/>
      <c r="B115"/>
      <c r="C115"/>
      <c r="D115"/>
      <c r="E115"/>
      <c r="F115"/>
      <c r="G115"/>
      <c r="H115"/>
      <c r="I115"/>
      <c r="J115"/>
      <c r="M115" s="3"/>
    </row>
    <row r="116" spans="1:13" ht="12.75">
      <c r="A116"/>
      <c r="B116"/>
      <c r="C116"/>
      <c r="D116"/>
      <c r="E116"/>
      <c r="F116"/>
      <c r="G116"/>
      <c r="H116"/>
      <c r="I116"/>
      <c r="J116"/>
      <c r="M116" s="3"/>
    </row>
    <row r="117" ht="12.75">
      <c r="M117" s="3"/>
    </row>
    <row r="118" ht="12.75">
      <c r="M118" s="3"/>
    </row>
    <row r="119" ht="12.75">
      <c r="M119" s="3"/>
    </row>
    <row r="120" ht="12.75">
      <c r="M120" s="3"/>
    </row>
    <row r="121" ht="12.75">
      <c r="M121" s="3"/>
    </row>
    <row r="122" ht="12.75">
      <c r="M122" s="3"/>
    </row>
    <row r="123" ht="12.75">
      <c r="M123" s="3"/>
    </row>
    <row r="124" ht="12.75">
      <c r="M124" s="3"/>
    </row>
    <row r="125" ht="12.75">
      <c r="M125" s="3"/>
    </row>
    <row r="126" ht="12.75">
      <c r="M126" s="3"/>
    </row>
    <row r="127" ht="12.75">
      <c r="M127" s="3"/>
    </row>
  </sheetData>
  <mergeCells count="25">
    <mergeCell ref="F95:F101"/>
    <mergeCell ref="F81:F87"/>
    <mergeCell ref="F25:F31"/>
    <mergeCell ref="K99:L99"/>
    <mergeCell ref="J85:J88"/>
    <mergeCell ref="J98:J103"/>
    <mergeCell ref="J93:J97"/>
    <mergeCell ref="F53:F59"/>
    <mergeCell ref="K102:L102"/>
    <mergeCell ref="F46:F52"/>
    <mergeCell ref="J12:J20"/>
    <mergeCell ref="J3:J11"/>
    <mergeCell ref="F60:F66"/>
    <mergeCell ref="F67:F73"/>
    <mergeCell ref="F32:F38"/>
    <mergeCell ref="F39:F45"/>
    <mergeCell ref="J21:J24"/>
    <mergeCell ref="J29:J51"/>
    <mergeCell ref="J54:J64"/>
    <mergeCell ref="J68:J84"/>
    <mergeCell ref="F4:F10"/>
    <mergeCell ref="F18:F24"/>
    <mergeCell ref="F88:F94"/>
    <mergeCell ref="F11:F17"/>
    <mergeCell ref="F74:F80"/>
  </mergeCells>
  <hyperlinks>
    <hyperlink ref="J54"/>
    <hyperlink ref="J21"/>
    <hyperlink ref="J3"/>
    <hyperlink ref="J12"/>
    <hyperlink ref="J98"/>
    <hyperlink ref="J29"/>
    <hyperlink ref="J85"/>
  </hyperlinks>
  <printOptions/>
  <pageMargins left="0.75" right="0.75" top="1" bottom="1" header="0.5" footer="0.5"/>
  <pageSetup fitToHeight="0" fitToWidth="1" orientation="landscape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3" sqref="A3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7" sqref="A7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Lane Darnton</cp:lastModifiedBy>
  <cp:lastPrinted>2009-04-21T23:45:42Z</cp:lastPrinted>
  <dcterms:created xsi:type="dcterms:W3CDTF">2007-04-28T22:08:10Z</dcterms:created>
  <dcterms:modified xsi:type="dcterms:W3CDTF">2009-08-03T23:55:42Z</dcterms:modified>
  <cp:category/>
  <cp:version/>
  <cp:contentType/>
  <cp:contentStatus/>
</cp:coreProperties>
</file>